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8205"/>
  </bookViews>
  <sheets>
    <sheet name="D-Lite" sheetId="3" r:id="rId1"/>
    <sheet name="Multilift (Duolift)" sheetId="4" r:id="rId2"/>
    <sheet name="Лист2" sheetId="2" r:id="rId3"/>
  </sheets>
  <calcPr calcId="145621" concurrentCalc="0"/>
</workbook>
</file>

<file path=xl/calcChain.xml><?xml version="1.0" encoding="utf-8"?>
<calcChain xmlns="http://schemas.openxmlformats.org/spreadsheetml/2006/main">
  <c r="K5" i="4" l="1"/>
  <c r="C16" i="3"/>
  <c r="C18" i="3"/>
  <c r="D17" i="4"/>
  <c r="D21" i="4"/>
  <c r="E21" i="4"/>
  <c r="D19" i="4"/>
  <c r="K2" i="4"/>
  <c r="D23" i="4"/>
  <c r="D18" i="3"/>
  <c r="J2" i="3"/>
  <c r="C20" i="3"/>
  <c r="D24" i="4"/>
</calcChain>
</file>

<file path=xl/sharedStrings.xml><?xml version="1.0" encoding="utf-8"?>
<sst xmlns="http://schemas.openxmlformats.org/spreadsheetml/2006/main" count="80" uniqueCount="63">
  <si>
    <t>мдф</t>
  </si>
  <si>
    <t>дсп</t>
  </si>
  <si>
    <t>Плотность</t>
  </si>
  <si>
    <t>Белый</t>
  </si>
  <si>
    <t>Серый</t>
  </si>
  <si>
    <t>Антрацит</t>
  </si>
  <si>
    <t>A1</t>
  </si>
  <si>
    <t>B1</t>
  </si>
  <si>
    <t>C1</t>
  </si>
  <si>
    <t>D1</t>
  </si>
  <si>
    <t>E1</t>
  </si>
  <si>
    <t>А1</t>
  </si>
  <si>
    <t>В1</t>
  </si>
  <si>
    <t>С1</t>
  </si>
  <si>
    <t>Е1</t>
  </si>
  <si>
    <t>Расчет подъемника D-Lite</t>
  </si>
  <si>
    <t>Выберите цвет</t>
  </si>
  <si>
    <t>Выберите материал фасада</t>
  </si>
  <si>
    <t>Введите ширину фасада, мм</t>
  </si>
  <si>
    <t>Введите высоту фасада, мм</t>
  </si>
  <si>
    <t>Выберите толщину фасада, мм</t>
  </si>
  <si>
    <t>Вес ручки, кг</t>
  </si>
  <si>
    <t>Итоговый вес фасада, кг</t>
  </si>
  <si>
    <t>БелыйA1</t>
  </si>
  <si>
    <t>СерыйA1</t>
  </si>
  <si>
    <t>АнтрацитA1</t>
  </si>
  <si>
    <t>БелыйB1</t>
  </si>
  <si>
    <t>СерыйB1</t>
  </si>
  <si>
    <t>АнтрацитB1</t>
  </si>
  <si>
    <t>БелыйC1</t>
  </si>
  <si>
    <t>СерыйC1</t>
  </si>
  <si>
    <t>АнтрацитC1</t>
  </si>
  <si>
    <t>Сцепка ячейки</t>
  </si>
  <si>
    <t>Нужный вам артикул:</t>
  </si>
  <si>
    <t>Механизм:</t>
  </si>
  <si>
    <t>Расчет подъемника Duolift</t>
  </si>
  <si>
    <t>Введите ширину фасада, мм:</t>
  </si>
  <si>
    <t>Итоговая высота</t>
  </si>
  <si>
    <t>Силовой блок:</t>
  </si>
  <si>
    <t xml:space="preserve">Введите высоту фасада, мм:      </t>
  </si>
  <si>
    <t>верхний</t>
  </si>
  <si>
    <t>нижний</t>
  </si>
  <si>
    <t>Длина плеча механизма</t>
  </si>
  <si>
    <t>Белый550</t>
  </si>
  <si>
    <t>Серый550</t>
  </si>
  <si>
    <t>Белый600</t>
  </si>
  <si>
    <t>Серый600</t>
  </si>
  <si>
    <t>Белый650</t>
  </si>
  <si>
    <t>Серый650</t>
  </si>
  <si>
    <t>Белый720</t>
  </si>
  <si>
    <t>Серый720</t>
  </si>
  <si>
    <t>Белый800</t>
  </si>
  <si>
    <t>Серый800</t>
  </si>
  <si>
    <t>Белый865</t>
  </si>
  <si>
    <t>Серый865</t>
  </si>
  <si>
    <t>подъемник</t>
  </si>
  <si>
    <t>силовой блок (2 шт.)</t>
  </si>
  <si>
    <t>максимальная ширина составляет 1200 мм</t>
  </si>
  <si>
    <t>значения общей высоты возможны от 540 до 920 мм</t>
  </si>
  <si>
    <t>белый или серый цвет</t>
  </si>
  <si>
    <t>белый, серый или антрацит</t>
  </si>
  <si>
    <t>от 200 до 600 мм</t>
  </si>
  <si>
    <t>Нужные вам артикулы: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</si>
</sst>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164" formatCode="_-* #,##0.00\ _T_L_-;\-* #,##0.00\ _T_L_-;_-* &quot;-&quot;??\ _T_L_-;_-@_-"/>
    <numFmt numFmtId="165" formatCode="_-* #,##0.00\ _₺_-;\-* #,##0.00\ _₺_-;_-* &quot;-&quot;??\ _₺_-;_-@_-"/>
    <numFmt numFmtId="166" formatCode="_-[$$-409]* #,##0_ ;_-[$$-409]* \-#,##0\ ;_-[$$-409]* &quot;-&quot;??_ ;_-@_ "/>
    <numFmt numFmtId="167" formatCode="_ * #,##0.00_ ;_ * \-#,##0.00_ ;_ * \-??_ ;_ @_ "/>
    <numFmt numFmtId="168" formatCode="_-* #,##0.00_-;\-* #,##0.00_-;_-* &quot;-&quot;??_-;_-@_-"/>
    <numFmt numFmtId="169" formatCode="_(* #,##0.00_);_(* \(#,##0.00\);_(* &quot;-&quot;??_);_(@_)"/>
    <numFmt numFmtId="170" formatCode="_-* #,##0.00\ &quot;TL&quot;_-;\-* #,##0.00\ &quot;TL&quot;_-;_-* &quot;-&quot;??\ &quot;TL&quot;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2"/>
    </font>
    <font>
      <sz val="12"/>
      <color theme="1"/>
      <name val="Arial"/>
      <family val="2"/>
      <charset val="162"/>
    </font>
    <font>
      <sz val="10"/>
      <color rgb="FF000000"/>
      <name val="Times New Roman"/>
      <family val="1"/>
      <charset val="204"/>
    </font>
    <font>
      <u/>
      <sz val="11"/>
      <color theme="11"/>
      <name val="Calibri"/>
      <family val="2"/>
      <charset val="162"/>
      <scheme val="minor"/>
    </font>
    <font>
      <sz val="8"/>
      <name val="Arial"/>
      <family val="2"/>
    </font>
    <font>
      <sz val="11"/>
      <color rgb="FF006100"/>
      <name val="Calibri"/>
      <family val="2"/>
      <charset val="162"/>
      <scheme val="minor"/>
    </font>
    <font>
      <sz val="12"/>
      <name val="宋体"/>
      <charset val="134"/>
    </font>
    <font>
      <sz val="12"/>
      <color theme="0"/>
      <name val="Arial"/>
      <family val="2"/>
      <charset val="162"/>
    </font>
    <font>
      <sz val="12"/>
      <color rgb="FF9C0006"/>
      <name val="Arial"/>
      <family val="2"/>
      <charset val="162"/>
    </font>
    <font>
      <sz val="10"/>
      <name val="Arial"/>
      <family val="2"/>
    </font>
    <font>
      <b/>
      <sz val="12"/>
      <color rgb="FFFA7D00"/>
      <name val="Arial"/>
      <family val="2"/>
      <charset val="162"/>
    </font>
    <font>
      <b/>
      <sz val="12"/>
      <color theme="0"/>
      <name val="Arial"/>
      <family val="2"/>
      <charset val="162"/>
    </font>
    <font>
      <sz val="11"/>
      <color indexed="8"/>
      <name val="Calibri"/>
      <family val="2"/>
      <charset val="162"/>
    </font>
    <font>
      <i/>
      <sz val="12"/>
      <color rgb="FF7F7F7F"/>
      <name val="Arial"/>
      <family val="2"/>
      <charset val="162"/>
    </font>
    <font>
      <b/>
      <sz val="15"/>
      <color theme="3"/>
      <name val="Arial"/>
      <family val="2"/>
      <charset val="162"/>
    </font>
    <font>
      <b/>
      <sz val="13"/>
      <color theme="3"/>
      <name val="Arial"/>
      <family val="2"/>
      <charset val="162"/>
    </font>
    <font>
      <b/>
      <sz val="11"/>
      <color theme="3"/>
      <name val="Arial"/>
      <family val="2"/>
      <charset val="162"/>
    </font>
    <font>
      <sz val="12"/>
      <color rgb="FF3F3F76"/>
      <name val="Arial"/>
      <family val="2"/>
      <charset val="162"/>
    </font>
    <font>
      <sz val="12"/>
      <color rgb="FFFA7D00"/>
      <name val="Arial"/>
      <family val="2"/>
      <charset val="162"/>
    </font>
    <font>
      <sz val="12"/>
      <color rgb="FF9C6500"/>
      <name val="Arial"/>
      <family val="2"/>
      <charset val="162"/>
    </font>
    <font>
      <sz val="11"/>
      <color theme="1"/>
      <name val="Calibri"/>
      <family val="2"/>
      <charset val="162"/>
    </font>
    <font>
      <sz val="9"/>
      <color theme="1"/>
      <name val="Calibri"/>
      <family val="2"/>
      <scheme val="minor"/>
    </font>
    <font>
      <b/>
      <sz val="12"/>
      <color rgb="FF3F3F3F"/>
      <name val="Arial"/>
      <family val="2"/>
      <charset val="162"/>
    </font>
    <font>
      <sz val="18"/>
      <color theme="3"/>
      <name val="Cambria"/>
      <family val="2"/>
      <charset val="162"/>
      <scheme val="major"/>
    </font>
    <font>
      <b/>
      <sz val="12"/>
      <color theme="1"/>
      <name val="Arial"/>
      <family val="2"/>
      <charset val="162"/>
    </font>
    <font>
      <sz val="12"/>
      <color rgb="FFFF000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CC0000"/>
      <name val="Calibri"/>
      <family val="2"/>
      <charset val="204"/>
      <scheme val="minor"/>
    </font>
    <font>
      <sz val="14"/>
      <color rgb="FFCC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54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166" fontId="15" fillId="0" borderId="0"/>
    <xf numFmtId="166" fontId="15" fillId="0" borderId="0"/>
    <xf numFmtId="166" fontId="15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167" fontId="18" fillId="0" borderId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168" fontId="7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6" fontId="14" fillId="2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4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166" fontId="3" fillId="0" borderId="0"/>
    <xf numFmtId="0" fontId="3" fillId="0" borderId="0"/>
    <xf numFmtId="0" fontId="29" fillId="0" borderId="0"/>
    <xf numFmtId="166" fontId="1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7" fillId="0" borderId="0"/>
    <xf numFmtId="166" fontId="15" fillId="0" borderId="0">
      <alignment vertical="center"/>
    </xf>
    <xf numFmtId="0" fontId="35" fillId="0" borderId="0" applyNumberFormat="0" applyFill="0" applyBorder="0" applyAlignment="0" applyProtection="0"/>
    <xf numFmtId="166" fontId="3" fillId="0" borderId="0"/>
    <xf numFmtId="166" fontId="3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18" fillId="0" borderId="0"/>
    <xf numFmtId="166" fontId="15" fillId="0" borderId="0">
      <alignment vertical="center"/>
    </xf>
    <xf numFmtId="166" fontId="3" fillId="0" borderId="0"/>
    <xf numFmtId="166" fontId="3" fillId="0" borderId="0"/>
    <xf numFmtId="0" fontId="4" fillId="0" borderId="0"/>
    <xf numFmtId="0" fontId="4" fillId="0" borderId="0"/>
    <xf numFmtId="0" fontId="7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166" fontId="7" fillId="0" borderId="0"/>
    <xf numFmtId="166" fontId="3" fillId="0" borderId="0"/>
    <xf numFmtId="166" fontId="18" fillId="0" borderId="0"/>
    <xf numFmtId="0" fontId="10" fillId="0" borderId="0"/>
    <xf numFmtId="166" fontId="4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7" fillId="8" borderId="8" applyNumberFormat="0" applyFont="0" applyAlignment="0" applyProtection="0"/>
    <xf numFmtId="0" fontId="31" fillId="6" borderId="5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15" fillId="0" borderId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0" fillId="33" borderId="17" xfId="0" applyFill="1" applyBorder="1" applyProtection="1">
      <protection locked="0"/>
    </xf>
    <xf numFmtId="0" fontId="0" fillId="33" borderId="12" xfId="0" applyFill="1" applyBorder="1" applyProtection="1">
      <protection locked="0"/>
    </xf>
    <xf numFmtId="0" fontId="0" fillId="33" borderId="0" xfId="0" applyFill="1" applyBorder="1" applyProtection="1">
      <protection locked="0"/>
    </xf>
    <xf numFmtId="0" fontId="0" fillId="0" borderId="0" xfId="0" applyProtection="1"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Protection="1">
      <protection locked="0"/>
    </xf>
    <xf numFmtId="0" fontId="0" fillId="33" borderId="0" xfId="0" applyFill="1" applyProtection="1">
      <protection locked="0"/>
    </xf>
    <xf numFmtId="0" fontId="0" fillId="33" borderId="16" xfId="0" applyFill="1" applyBorder="1" applyProtection="1">
      <protection locked="0"/>
    </xf>
    <xf numFmtId="0" fontId="36" fillId="35" borderId="1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40" fillId="36" borderId="10" xfId="0" applyFont="1" applyFill="1" applyBorder="1" applyAlignment="1" applyProtection="1">
      <alignment horizontal="center" vertical="center"/>
      <protection locked="0"/>
    </xf>
    <xf numFmtId="1" fontId="6" fillId="33" borderId="0" xfId="3" applyNumberFormat="1" applyFont="1" applyFill="1" applyBorder="1" applyAlignment="1" applyProtection="1">
      <alignment horizontal="center" vertical="center"/>
      <protection locked="0"/>
    </xf>
    <xf numFmtId="1" fontId="6" fillId="34" borderId="0" xfId="3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Protection="1">
      <protection locked="0"/>
    </xf>
    <xf numFmtId="0" fontId="0" fillId="33" borderId="19" xfId="0" applyFill="1" applyBorder="1" applyProtection="1"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Protection="1">
      <protection locked="0"/>
    </xf>
    <xf numFmtId="1" fontId="41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33" borderId="20" xfId="0" applyFill="1" applyBorder="1" applyProtection="1"/>
    <xf numFmtId="0" fontId="0" fillId="33" borderId="21" xfId="0" applyFill="1" applyBorder="1" applyProtection="1"/>
    <xf numFmtId="0" fontId="0" fillId="33" borderId="15" xfId="0" applyFill="1" applyBorder="1" applyProtection="1"/>
    <xf numFmtId="0" fontId="0" fillId="33" borderId="16" xfId="0" applyFill="1" applyBorder="1" applyProtection="1"/>
    <xf numFmtId="0" fontId="0" fillId="33" borderId="0" xfId="0" applyFill="1" applyBorder="1" applyProtection="1"/>
    <xf numFmtId="0" fontId="0" fillId="33" borderId="17" xfId="0" applyFill="1" applyBorder="1" applyProtection="1"/>
    <xf numFmtId="0" fontId="38" fillId="34" borderId="16" xfId="0" applyFont="1" applyFill="1" applyBorder="1" applyProtection="1"/>
    <xf numFmtId="0" fontId="39" fillId="34" borderId="17" xfId="0" applyFont="1" applyFill="1" applyBorder="1" applyAlignment="1" applyProtection="1">
      <alignment horizontal="center" vertical="center"/>
    </xf>
    <xf numFmtId="0" fontId="36" fillId="33" borderId="24" xfId="0" applyFont="1" applyFill="1" applyBorder="1" applyProtection="1"/>
    <xf numFmtId="0" fontId="44" fillId="33" borderId="0" xfId="0" applyFont="1" applyFill="1" applyBorder="1" applyProtection="1"/>
    <xf numFmtId="0" fontId="40" fillId="34" borderId="16" xfId="0" applyFont="1" applyFill="1" applyBorder="1" applyAlignment="1" applyProtection="1">
      <alignment horizontal="center" vertical="center"/>
    </xf>
    <xf numFmtId="0" fontId="40" fillId="34" borderId="17" xfId="0" applyFont="1" applyFill="1" applyBorder="1" applyAlignment="1" applyProtection="1">
      <alignment horizontal="center" vertical="center"/>
    </xf>
    <xf numFmtId="0" fontId="44" fillId="33" borderId="0" xfId="0" applyFont="1" applyFill="1" applyBorder="1" applyAlignment="1" applyProtection="1">
      <alignment horizontal="left" wrapText="1"/>
    </xf>
    <xf numFmtId="0" fontId="36" fillId="34" borderId="16" xfId="0" applyFont="1" applyFill="1" applyBorder="1" applyProtection="1"/>
    <xf numFmtId="0" fontId="36" fillId="34" borderId="17" xfId="0" applyFont="1" applyFill="1" applyBorder="1" applyAlignment="1" applyProtection="1">
      <alignment horizontal="center" vertical="center"/>
    </xf>
    <xf numFmtId="0" fontId="2" fillId="33" borderId="24" xfId="0" applyFont="1" applyFill="1" applyBorder="1" applyProtection="1"/>
    <xf numFmtId="0" fontId="0" fillId="33" borderId="0" xfId="0" applyFill="1" applyBorder="1" applyProtection="1">
      <protection hidden="1"/>
    </xf>
    <xf numFmtId="0" fontId="2" fillId="33" borderId="24" xfId="0" applyFont="1" applyFill="1" applyBorder="1" applyAlignment="1" applyProtection="1">
      <alignment vertical="center"/>
    </xf>
    <xf numFmtId="0" fontId="2" fillId="33" borderId="10" xfId="0" applyFont="1" applyFill="1" applyBorder="1" applyAlignment="1" applyProtection="1">
      <alignment horizontal="left" vertical="center"/>
    </xf>
    <xf numFmtId="0" fontId="0" fillId="33" borderId="20" xfId="0" applyFill="1" applyBorder="1" applyProtection="1">
      <protection hidden="1"/>
    </xf>
    <xf numFmtId="0" fontId="0" fillId="33" borderId="21" xfId="0" applyFill="1" applyBorder="1" applyProtection="1">
      <protection hidden="1"/>
    </xf>
    <xf numFmtId="0" fontId="0" fillId="33" borderId="15" xfId="0" applyFill="1" applyBorder="1" applyProtection="1">
      <protection hidden="1"/>
    </xf>
    <xf numFmtId="0" fontId="0" fillId="33" borderId="16" xfId="0" applyFill="1" applyBorder="1" applyProtection="1">
      <protection hidden="1"/>
    </xf>
    <xf numFmtId="0" fontId="0" fillId="33" borderId="17" xfId="0" applyFill="1" applyBorder="1" applyProtection="1">
      <protection hidden="1"/>
    </xf>
    <xf numFmtId="0" fontId="38" fillId="34" borderId="16" xfId="0" applyFont="1" applyFill="1" applyBorder="1" applyProtection="1">
      <protection hidden="1"/>
    </xf>
    <xf numFmtId="0" fontId="38" fillId="34" borderId="0" xfId="0" applyFont="1" applyFill="1" applyBorder="1" applyProtection="1">
      <protection hidden="1"/>
    </xf>
    <xf numFmtId="0" fontId="39" fillId="34" borderId="17" xfId="0" applyFont="1" applyFill="1" applyBorder="1" applyAlignment="1" applyProtection="1">
      <alignment horizontal="center" vertical="center"/>
      <protection hidden="1"/>
    </xf>
    <xf numFmtId="0" fontId="36" fillId="33" borderId="24" xfId="0" applyFont="1" applyFill="1" applyBorder="1" applyProtection="1">
      <protection hidden="1"/>
    </xf>
    <xf numFmtId="0" fontId="36" fillId="33" borderId="25" xfId="0" applyFont="1" applyFill="1" applyBorder="1" applyProtection="1">
      <protection hidden="1"/>
    </xf>
    <xf numFmtId="0" fontId="44" fillId="33" borderId="0" xfId="0" applyFont="1" applyFill="1" applyBorder="1" applyProtection="1">
      <protection hidden="1"/>
    </xf>
    <xf numFmtId="0" fontId="40" fillId="34" borderId="16" xfId="0" applyFont="1" applyFill="1" applyBorder="1" applyAlignment="1" applyProtection="1">
      <alignment horizontal="center" vertical="center"/>
      <protection hidden="1"/>
    </xf>
    <xf numFmtId="0" fontId="40" fillId="34" borderId="0" xfId="0" applyFont="1" applyFill="1" applyBorder="1" applyAlignment="1" applyProtection="1">
      <alignment horizontal="center" vertical="center"/>
      <protection hidden="1"/>
    </xf>
    <xf numFmtId="0" fontId="40" fillId="34" borderId="17" xfId="0" applyFont="1" applyFill="1" applyBorder="1" applyAlignment="1" applyProtection="1">
      <alignment horizontal="center" vertical="center"/>
      <protection hidden="1"/>
    </xf>
    <xf numFmtId="0" fontId="36" fillId="33" borderId="28" xfId="0" applyFont="1" applyFill="1" applyBorder="1" applyProtection="1">
      <protection hidden="1"/>
    </xf>
    <xf numFmtId="0" fontId="36" fillId="33" borderId="32" xfId="0" applyFont="1" applyFill="1" applyBorder="1" applyProtection="1">
      <protection hidden="1"/>
    </xf>
    <xf numFmtId="0" fontId="44" fillId="33" borderId="0" xfId="0" applyFont="1" applyFill="1" applyBorder="1" applyAlignment="1" applyProtection="1">
      <alignment horizontal="left" wrapText="1"/>
      <protection hidden="1"/>
    </xf>
    <xf numFmtId="0" fontId="40" fillId="34" borderId="27" xfId="0" applyFont="1" applyFill="1" applyBorder="1" applyAlignment="1" applyProtection="1">
      <alignment horizontal="center" vertical="center"/>
      <protection hidden="1"/>
    </xf>
    <xf numFmtId="0" fontId="43" fillId="34" borderId="25" xfId="0" applyFont="1" applyFill="1" applyBorder="1" applyAlignment="1" applyProtection="1">
      <alignment horizontal="right"/>
      <protection hidden="1"/>
    </xf>
    <xf numFmtId="0" fontId="40" fillId="34" borderId="33" xfId="0" applyFont="1" applyFill="1" applyBorder="1" applyAlignment="1" applyProtection="1">
      <alignment horizontal="center" vertical="center"/>
      <protection hidden="1"/>
    </xf>
    <xf numFmtId="0" fontId="36" fillId="33" borderId="30" xfId="0" applyFont="1" applyFill="1" applyBorder="1" applyProtection="1">
      <protection hidden="1"/>
    </xf>
    <xf numFmtId="0" fontId="43" fillId="33" borderId="31" xfId="0" applyFont="1" applyFill="1" applyBorder="1" applyAlignment="1" applyProtection="1">
      <alignment horizontal="right"/>
      <protection hidden="1"/>
    </xf>
    <xf numFmtId="0" fontId="43" fillId="33" borderId="29" xfId="0" applyFont="1" applyFill="1" applyBorder="1" applyAlignment="1" applyProtection="1">
      <alignment horizontal="right"/>
      <protection hidden="1"/>
    </xf>
    <xf numFmtId="0" fontId="43" fillId="34" borderId="16" xfId="0" applyFont="1" applyFill="1" applyBorder="1" applyAlignment="1" applyProtection="1">
      <alignment horizontal="right"/>
      <protection hidden="1"/>
    </xf>
    <xf numFmtId="0" fontId="43" fillId="34" borderId="0" xfId="0" applyFont="1" applyFill="1" applyBorder="1" applyAlignment="1" applyProtection="1">
      <alignment horizontal="right"/>
      <protection hidden="1"/>
    </xf>
    <xf numFmtId="0" fontId="36" fillId="34" borderId="17" xfId="0" applyFont="1" applyFill="1" applyBorder="1" applyProtection="1">
      <protection hidden="1"/>
    </xf>
    <xf numFmtId="0" fontId="36" fillId="34" borderId="16" xfId="0" applyFont="1" applyFill="1" applyBorder="1" applyProtection="1">
      <protection hidden="1"/>
    </xf>
    <xf numFmtId="0" fontId="36" fillId="34" borderId="0" xfId="0" applyFont="1" applyFill="1" applyBorder="1" applyProtection="1">
      <protection hidden="1"/>
    </xf>
    <xf numFmtId="0" fontId="36" fillId="34" borderId="17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Protection="1">
      <protection hidden="1"/>
    </xf>
    <xf numFmtId="0" fontId="2" fillId="33" borderId="25" xfId="0" applyFont="1" applyFill="1" applyBorder="1" applyProtection="1">
      <protection hidden="1"/>
    </xf>
    <xf numFmtId="0" fontId="2" fillId="34" borderId="27" xfId="0" applyFont="1" applyFill="1" applyBorder="1" applyProtection="1">
      <protection hidden="1"/>
    </xf>
    <xf numFmtId="0" fontId="36" fillId="34" borderId="25" xfId="0" applyFont="1" applyFill="1" applyBorder="1" applyProtection="1">
      <protection hidden="1"/>
    </xf>
    <xf numFmtId="0" fontId="43" fillId="33" borderId="23" xfId="0" applyFont="1" applyFill="1" applyBorder="1" applyAlignment="1" applyProtection="1">
      <alignment horizontal="right"/>
      <protection hidden="1"/>
    </xf>
    <xf numFmtId="0" fontId="43" fillId="33" borderId="13" xfId="0" applyFont="1" applyFill="1" applyBorder="1" applyAlignment="1" applyProtection="1">
      <alignment horizontal="right"/>
      <protection hidden="1"/>
    </xf>
    <xf numFmtId="0" fontId="0" fillId="33" borderId="18" xfId="0" applyFill="1" applyBorder="1" applyProtection="1">
      <protection hidden="1"/>
    </xf>
    <xf numFmtId="0" fontId="0" fillId="33" borderId="19" xfId="0" applyFill="1" applyBorder="1" applyProtection="1">
      <protection hidden="1"/>
    </xf>
    <xf numFmtId="0" fontId="0" fillId="33" borderId="12" xfId="0" applyFill="1" applyBorder="1" applyProtection="1">
      <protection hidden="1"/>
    </xf>
    <xf numFmtId="0" fontId="36" fillId="36" borderId="10" xfId="0" applyFont="1" applyFill="1" applyBorder="1" applyAlignment="1" applyProtection="1">
      <alignment horizontal="center" vertical="center"/>
      <protection locked="0" hidden="1"/>
    </xf>
    <xf numFmtId="0" fontId="40" fillId="36" borderId="10" xfId="0" applyFont="1" applyFill="1" applyBorder="1" applyAlignment="1" applyProtection="1">
      <alignment horizontal="center" vertical="center"/>
      <protection locked="0" hidden="1"/>
    </xf>
    <xf numFmtId="1" fontId="41" fillId="35" borderId="11" xfId="0" applyNumberFormat="1" applyFont="1" applyFill="1" applyBorder="1" applyAlignment="1" applyProtection="1">
      <alignment horizontal="center" vertical="center"/>
      <protection locked="0" hidden="1"/>
    </xf>
    <xf numFmtId="1" fontId="41" fillId="35" borderId="12" xfId="0" applyNumberFormat="1" applyFont="1" applyFill="1" applyBorder="1" applyAlignment="1" applyProtection="1">
      <alignment horizontal="center" vertical="center"/>
      <protection locked="0" hidden="1"/>
    </xf>
    <xf numFmtId="0" fontId="37" fillId="37" borderId="14" xfId="0" applyFont="1" applyFill="1" applyBorder="1" applyAlignment="1" applyProtection="1">
      <alignment horizontal="center" vertical="center"/>
    </xf>
    <xf numFmtId="0" fontId="37" fillId="37" borderId="11" xfId="0" applyFont="1" applyFill="1" applyBorder="1" applyAlignment="1" applyProtection="1">
      <alignment horizontal="center" vertical="center"/>
    </xf>
    <xf numFmtId="0" fontId="37" fillId="37" borderId="14" xfId="0" applyFont="1" applyFill="1" applyBorder="1" applyAlignment="1" applyProtection="1">
      <alignment horizontal="center" vertical="center"/>
      <protection hidden="1"/>
    </xf>
    <xf numFmtId="0" fontId="37" fillId="37" borderId="26" xfId="0" applyFont="1" applyFill="1" applyBorder="1" applyAlignment="1" applyProtection="1">
      <alignment horizontal="center" vertical="center"/>
      <protection hidden="1"/>
    </xf>
    <xf numFmtId="0" fontId="37" fillId="37" borderId="1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44" fillId="33" borderId="16" xfId="0" applyFont="1" applyFill="1" applyBorder="1" applyAlignment="1" applyProtection="1">
      <alignment horizontal="left" vertical="center" wrapText="1"/>
      <protection hidden="1"/>
    </xf>
  </cellXfs>
  <cellStyles count="554">
    <cellStyle name="%20 - Vurgu1 2" xfId="34"/>
    <cellStyle name="%20 - Vurgu2 2" xfId="35"/>
    <cellStyle name="%20 - Vurgu3 2" xfId="36"/>
    <cellStyle name="%20 - Vurgu4 2" xfId="37"/>
    <cellStyle name="%20 - Vurgu5 2" xfId="38"/>
    <cellStyle name="%20 - Vurgu6 2" xfId="39"/>
    <cellStyle name="%40 - Vurgu1 2" xfId="40"/>
    <cellStyle name="%40 - Vurgu2 2" xfId="41"/>
    <cellStyle name="%40 - Vurgu3 2" xfId="42"/>
    <cellStyle name="%40 - Vurgu4 2" xfId="43"/>
    <cellStyle name="%40 - Vurgu5 2" xfId="44"/>
    <cellStyle name="%40 - Vurgu6 2" xfId="45"/>
    <cellStyle name="0,0_x000d__x000a_NA_x000d__x000a_" xfId="46"/>
    <cellStyle name="0,0_x000d__x000a_NA_x000d__x000a_ 2" xfId="47"/>
    <cellStyle name="0,0_x000d__x000a_NA_x000d__x000a_ 3" xfId="48"/>
    <cellStyle name="20% - Accent1 2" xfId="49"/>
    <cellStyle name="20% - Accent2 2" xfId="50"/>
    <cellStyle name="20% - Accent3 2" xfId="51"/>
    <cellStyle name="20% - Accent4 2" xfId="52"/>
    <cellStyle name="20% - Accent5 2" xfId="53"/>
    <cellStyle name="20% - Accent6 2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Binlik Ayracı 2" xfId="74"/>
    <cellStyle name="Calculation 2" xfId="75"/>
    <cellStyle name="Check Cell 2" xfId="76"/>
    <cellStyle name="Comma 2" xfId="77"/>
    <cellStyle name="Comma 3" xfId="78"/>
    <cellStyle name="Comma 3 2" xfId="79"/>
    <cellStyle name="Comma 4" xfId="80"/>
    <cellStyle name="Comma 4 2" xfId="81"/>
    <cellStyle name="Comma 4 2 2" xfId="82"/>
    <cellStyle name="Comma 5" xfId="83"/>
    <cellStyle name="Comma 5 2" xfId="84"/>
    <cellStyle name="Comma 6" xfId="85"/>
    <cellStyle name="Comma 7" xfId="86"/>
    <cellStyle name="Comma 8" xfId="87"/>
    <cellStyle name="Currency 2" xfId="88"/>
    <cellStyle name="Currency 3" xfId="89"/>
    <cellStyle name="Currency 3 2" xfId="90"/>
    <cellStyle name="Explanatory Text 2" xfId="91"/>
    <cellStyle name="Good 2" xfId="92"/>
    <cellStyle name="Heading 1 2" xfId="93"/>
    <cellStyle name="Heading 2 2" xfId="94"/>
    <cellStyle name="Heading 3 2" xfId="95"/>
    <cellStyle name="Heading 4 2" xfId="96"/>
    <cellStyle name="Input 2" xfId="97"/>
    <cellStyle name="Linked Cell 2" xfId="98"/>
    <cellStyle name="Neutral 2" xfId="99"/>
    <cellStyle name="Normal 10" xfId="100"/>
    <cellStyle name="Normal 10 2" xfId="101"/>
    <cellStyle name="Normal 10 3" xfId="102"/>
    <cellStyle name="Normal 11" xfId="103"/>
    <cellStyle name="Normal 11 2" xfId="104"/>
    <cellStyle name="Normal 12" xfId="105"/>
    <cellStyle name="Normal 12 2" xfId="106"/>
    <cellStyle name="Normal 13" xfId="107"/>
    <cellStyle name="Normal 14" xfId="108"/>
    <cellStyle name="Normal 14 2" xfId="109"/>
    <cellStyle name="Normal 14 2 2" xfId="110"/>
    <cellStyle name="Normal 14 2 2 2" xfId="111"/>
    <cellStyle name="Normal 14 3" xfId="112"/>
    <cellStyle name="Normal 15" xfId="113"/>
    <cellStyle name="Normal 15 2" xfId="114"/>
    <cellStyle name="Normal 15 2 2" xfId="115"/>
    <cellStyle name="Normal 15 3" xfId="116"/>
    <cellStyle name="Normal 16" xfId="117"/>
    <cellStyle name="Normal 16 2" xfId="118"/>
    <cellStyle name="Normal 17" xfId="119"/>
    <cellStyle name="Normal 18" xfId="120"/>
    <cellStyle name="Normal 18 2" xfId="121"/>
    <cellStyle name="Normal 19" xfId="122"/>
    <cellStyle name="Normal 19 2" xfId="123"/>
    <cellStyle name="Normal 19 3" xfId="124"/>
    <cellStyle name="Normal 2" xfId="3"/>
    <cellStyle name="Normal 2 2" xfId="4"/>
    <cellStyle name="Normal 2 2 2" xfId="10"/>
    <cellStyle name="Normal 2 2 3" xfId="126"/>
    <cellStyle name="Normal 2 2 4" xfId="264"/>
    <cellStyle name="Normal 2 3" xfId="9"/>
    <cellStyle name="Normal 2 3 2" xfId="129"/>
    <cellStyle name="Normal 2 3 3" xfId="130"/>
    <cellStyle name="Normal 2 3 4" xfId="128"/>
    <cellStyle name="Normal 2 4" xfId="8"/>
    <cellStyle name="Normal 2 4 2" xfId="132"/>
    <cellStyle name="Normal 2 4 3" xfId="131"/>
    <cellStyle name="Normal 2 4 4" xfId="268"/>
    <cellStyle name="Normal 2 5" xfId="133"/>
    <cellStyle name="Normal 2 6" xfId="134"/>
    <cellStyle name="Normal 2 7" xfId="135"/>
    <cellStyle name="Normal 2 8" xfId="125"/>
    <cellStyle name="Normal 20" xfId="136"/>
    <cellStyle name="Normal 20 2" xfId="137"/>
    <cellStyle name="Normal 20 3" xfId="138"/>
    <cellStyle name="Normal 21" xfId="139"/>
    <cellStyle name="Normal 22" xfId="140"/>
    <cellStyle name="Normal 22 2" xfId="141"/>
    <cellStyle name="Normal 23" xfId="142"/>
    <cellStyle name="Normal 24" xfId="143"/>
    <cellStyle name="Normal 24 2" xfId="144"/>
    <cellStyle name="Normal 25" xfId="145"/>
    <cellStyle name="Normal 26" xfId="146"/>
    <cellStyle name="Normal 27" xfId="147"/>
    <cellStyle name="Normal 27 2" xfId="148"/>
    <cellStyle name="Normal 28" xfId="149"/>
    <cellStyle name="Normal 28 2" xfId="32"/>
    <cellStyle name="Normal 28 2 2" xfId="150"/>
    <cellStyle name="Normal 29" xfId="151"/>
    <cellStyle name="Normal 29 2" xfId="152"/>
    <cellStyle name="Normal 3" xfId="5"/>
    <cellStyle name="Normal 3 2" xfId="11"/>
    <cellStyle name="Normal 3 2 2" xfId="154"/>
    <cellStyle name="Normal 3 2 3" xfId="269"/>
    <cellStyle name="Normal 3 3" xfId="155"/>
    <cellStyle name="Normal 3 3 2" xfId="156"/>
    <cellStyle name="Normal 3 4" xfId="157"/>
    <cellStyle name="Normal 3 5" xfId="158"/>
    <cellStyle name="Normal 3 6" xfId="159"/>
    <cellStyle name="Normal 3 7" xfId="160"/>
    <cellStyle name="Normal 3 8" xfId="153"/>
    <cellStyle name="Normal 3 9" xfId="265"/>
    <cellStyle name="Normal 30" xfId="161"/>
    <cellStyle name="Normal 30 2" xfId="162"/>
    <cellStyle name="Normal 31" xfId="163"/>
    <cellStyle name="Normal 31 2" xfId="164"/>
    <cellStyle name="Normal 32" xfId="165"/>
    <cellStyle name="Normal 33" xfId="166"/>
    <cellStyle name="Normal 34" xfId="167"/>
    <cellStyle name="Normal 35" xfId="168"/>
    <cellStyle name="Normal 36" xfId="169"/>
    <cellStyle name="Normal 36 2" xfId="170"/>
    <cellStyle name="Normal 37" xfId="171"/>
    <cellStyle name="Normal 38" xfId="172"/>
    <cellStyle name="Normal 39" xfId="173"/>
    <cellStyle name="Normal 4" xfId="6"/>
    <cellStyle name="Normal 4 2" xfId="12"/>
    <cellStyle name="Normal 4 2 2" xfId="175"/>
    <cellStyle name="Normal 4 2 3" xfId="270"/>
    <cellStyle name="Normal 4 3" xfId="176"/>
    <cellStyle name="Normal 4 4" xfId="177"/>
    <cellStyle name="Normal 4 5" xfId="174"/>
    <cellStyle name="Normal 4 6" xfId="266"/>
    <cellStyle name="Normal 40" xfId="178"/>
    <cellStyle name="Normal 41" xfId="179"/>
    <cellStyle name="Normal 42" xfId="180"/>
    <cellStyle name="Normal 43" xfId="181"/>
    <cellStyle name="Normal 44" xfId="182"/>
    <cellStyle name="Normal 45" xfId="183"/>
    <cellStyle name="Normal 46" xfId="184"/>
    <cellStyle name="Normal 47" xfId="185"/>
    <cellStyle name="Normal 48" xfId="186"/>
    <cellStyle name="Normal 49" xfId="187"/>
    <cellStyle name="Normal 5" xfId="7"/>
    <cellStyle name="Normal 5 2" xfId="13"/>
    <cellStyle name="Normal 5 3" xfId="188"/>
    <cellStyle name="Normal 5 4" xfId="267"/>
    <cellStyle name="Normal 6" xfId="14"/>
    <cellStyle name="Normal 6 2" xfId="190"/>
    <cellStyle name="Normal 6 3" xfId="191"/>
    <cellStyle name="Normal 6 4" xfId="189"/>
    <cellStyle name="Normal 7" xfId="15"/>
    <cellStyle name="Normal 7 2" xfId="193"/>
    <cellStyle name="Normal 7 3" xfId="192"/>
    <cellStyle name="Normal 8" xfId="16"/>
    <cellStyle name="Normal 8 2" xfId="194"/>
    <cellStyle name="Normal 8 3" xfId="271"/>
    <cellStyle name="Normal 9" xfId="17"/>
    <cellStyle name="Normal 9 2" xfId="196"/>
    <cellStyle name="Normal 9 2 2" xfId="197"/>
    <cellStyle name="Normal 9 3" xfId="198"/>
    <cellStyle name="Normal 9 4" xfId="195"/>
    <cellStyle name="Normal 9 5" xfId="272"/>
    <cellStyle name="Not 2" xfId="199"/>
    <cellStyle name="Not 2 2" xfId="200"/>
    <cellStyle name="Not 3" xfId="201"/>
    <cellStyle name="Note 2" xfId="202"/>
    <cellStyle name="Output 2" xfId="203"/>
    <cellStyle name="Percent 10" xfId="204"/>
    <cellStyle name="Percent 11" xfId="205"/>
    <cellStyle name="Percent 12" xfId="206"/>
    <cellStyle name="Percent 13" xfId="207"/>
    <cellStyle name="Percent 14" xfId="208"/>
    <cellStyle name="Percent 15" xfId="209"/>
    <cellStyle name="Percent 2" xfId="210"/>
    <cellStyle name="Percent 2 2" xfId="211"/>
    <cellStyle name="Percent 2 3" xfId="212"/>
    <cellStyle name="Percent 3" xfId="213"/>
    <cellStyle name="Percent 3 2" xfId="214"/>
    <cellStyle name="Percent 3 2 2" xfId="215"/>
    <cellStyle name="Percent 3 3" xfId="216"/>
    <cellStyle name="Percent 4" xfId="217"/>
    <cellStyle name="Percent 4 2" xfId="218"/>
    <cellStyle name="Percent 5" xfId="219"/>
    <cellStyle name="Percent 6" xfId="220"/>
    <cellStyle name="Percent 6 2" xfId="221"/>
    <cellStyle name="Percent 7" xfId="222"/>
    <cellStyle name="Percent 8" xfId="223"/>
    <cellStyle name="Percent 9" xfId="224"/>
    <cellStyle name="Title 2" xfId="225"/>
    <cellStyle name="Total 2" xfId="226"/>
    <cellStyle name="Virgül 2" xfId="18"/>
    <cellStyle name="Virgül 2 2" xfId="228"/>
    <cellStyle name="Virgül 2 3" xfId="227"/>
    <cellStyle name="Virgül 3" xfId="19"/>
    <cellStyle name="Virgül 3 2" xfId="229"/>
    <cellStyle name="Virgül 3 3" xfId="273"/>
    <cellStyle name="Virgül 4" xfId="20"/>
    <cellStyle name="Virgül 4 2" xfId="230"/>
    <cellStyle name="Virgül 4 3" xfId="274"/>
    <cellStyle name="Virgül 5" xfId="231"/>
    <cellStyle name="Virgül 5 2" xfId="232"/>
    <cellStyle name="Virgül 5 3" xfId="233"/>
    <cellStyle name="Virgül 6" xfId="234"/>
    <cellStyle name="Virgül 6 2" xfId="235"/>
    <cellStyle name="Virgül 7" xfId="236"/>
    <cellStyle name="Virgül 8" xfId="237"/>
    <cellStyle name="Virgül 8 2" xfId="238"/>
    <cellStyle name="Warning Text 2" xfId="239"/>
    <cellStyle name="Yüzde 2" xfId="21"/>
    <cellStyle name="Yüzde 2 2" xfId="241"/>
    <cellStyle name="Yüzde 2 3" xfId="240"/>
    <cellStyle name="Yüzde 3" xfId="22"/>
    <cellStyle name="Yüzde 3 2" xfId="243"/>
    <cellStyle name="Yüzde 3 3" xfId="242"/>
    <cellStyle name="Yüzde 3 4" xfId="275"/>
    <cellStyle name="Yüzde 4" xfId="244"/>
    <cellStyle name="Yüzde 4 2" xfId="245"/>
    <cellStyle name="Yüzde 5" xfId="246"/>
    <cellStyle name="Yüzde 5 2" xfId="247"/>
    <cellStyle name="Yüzde 6" xfId="248"/>
    <cellStyle name="Гиперссылка 2" xfId="251" hidden="1"/>
    <cellStyle name="Гиперссылка 2" xfId="127" hidden="1"/>
    <cellStyle name="Гиперссылка 2" xfId="285" hidden="1"/>
    <cellStyle name="Гиперссылка 2" xfId="284" hidden="1"/>
    <cellStyle name="Гиперссылка 2" xfId="299" hidden="1"/>
    <cellStyle name="Гиперссылка 2" xfId="298" hidden="1"/>
    <cellStyle name="Гиперссылка 2" xfId="341" hidden="1"/>
    <cellStyle name="Гиперссылка 2" xfId="386" hidden="1"/>
    <cellStyle name="Гиперссылка 2" xfId="385" hidden="1"/>
    <cellStyle name="Гиперссылка 2" xfId="400" hidden="1"/>
    <cellStyle name="Гиперссылка 2" xfId="399" hidden="1"/>
    <cellStyle name="Гиперссылка 2" xfId="345" hidden="1"/>
    <cellStyle name="Гиперссылка 2" xfId="423" hidden="1"/>
    <cellStyle name="Гиперссылка 2" xfId="422" hidden="1"/>
    <cellStyle name="Гиперссылка 2" xfId="437" hidden="1"/>
    <cellStyle name="Гиперссылка 2" xfId="436" hidden="1"/>
    <cellStyle name="Гиперссылка 2" xfId="342" hidden="1"/>
    <cellStyle name="Гиперссылка 2" xfId="460" hidden="1"/>
    <cellStyle name="Гиперссылка 2" xfId="459" hidden="1"/>
    <cellStyle name="Гиперссылка 2" xfId="474" hidden="1"/>
    <cellStyle name="Гиперссылка 2" xfId="473" hidden="1"/>
    <cellStyle name="Гиперссылка 2" xfId="344" hidden="1"/>
    <cellStyle name="Гиперссылка 2" xfId="495" hidden="1"/>
    <cellStyle name="Гиперссылка 2" xfId="494" hidden="1"/>
    <cellStyle name="Гиперссылка 2" xfId="509" hidden="1"/>
    <cellStyle name="Гиперссылка 2" xfId="508" hidden="1"/>
    <cellStyle name="Гиперссылка 2" xfId="343" hidden="1"/>
    <cellStyle name="Гиперссылка 2" xfId="530" hidden="1"/>
    <cellStyle name="Гиперссылка 2" xfId="529" hidden="1"/>
    <cellStyle name="Гиперссылка 2" xfId="544" hidden="1"/>
    <cellStyle name="Гиперссылка 2" xfId="543"/>
    <cellStyle name="Гиперссылка 3" xfId="253" hidden="1"/>
    <cellStyle name="Гиперссылка 3" xfId="260" hidden="1"/>
    <cellStyle name="Гиперссылка 3" xfId="287" hidden="1"/>
    <cellStyle name="Гиперссылка 3" xfId="291" hidden="1"/>
    <cellStyle name="Гиперссылка 3" xfId="301" hidden="1"/>
    <cellStyle name="Гиперссылка 3" xfId="305" hidden="1"/>
    <cellStyle name="Гиперссылка 3" xfId="373" hidden="1"/>
    <cellStyle name="Гиперссылка 3" xfId="388" hidden="1"/>
    <cellStyle name="Гиперссылка 3" xfId="392" hidden="1"/>
    <cellStyle name="Гиперссылка 3" xfId="402" hidden="1"/>
    <cellStyle name="Гиперссылка 3" xfId="406" hidden="1"/>
    <cellStyle name="Гиперссылка 3" xfId="410" hidden="1"/>
    <cellStyle name="Гиперссылка 3" xfId="425" hidden="1"/>
    <cellStyle name="Гиперссылка 3" xfId="429" hidden="1"/>
    <cellStyle name="Гиперссылка 3" xfId="439" hidden="1"/>
    <cellStyle name="Гиперссылка 3" xfId="443" hidden="1"/>
    <cellStyle name="Гиперссылка 3" xfId="447" hidden="1"/>
    <cellStyle name="Гиперссылка 3" xfId="462" hidden="1"/>
    <cellStyle name="Гиперссылка 3" xfId="466" hidden="1"/>
    <cellStyle name="Гиперссылка 3" xfId="476" hidden="1"/>
    <cellStyle name="Гиперссылка 3" xfId="480" hidden="1"/>
    <cellStyle name="Гиперссылка 3" xfId="484" hidden="1"/>
    <cellStyle name="Гиперссылка 3" xfId="497" hidden="1"/>
    <cellStyle name="Гиперссылка 3" xfId="501" hidden="1"/>
    <cellStyle name="Гиперссылка 3" xfId="511" hidden="1"/>
    <cellStyle name="Гиперссылка 3" xfId="515" hidden="1"/>
    <cellStyle name="Гиперссылка 3" xfId="519" hidden="1"/>
    <cellStyle name="Гиперссылка 3" xfId="532" hidden="1"/>
    <cellStyle name="Гиперссылка 3" xfId="536" hidden="1"/>
    <cellStyle name="Гиперссылка 3" xfId="546" hidden="1"/>
    <cellStyle name="Гиперссылка 3" xfId="550"/>
    <cellStyle name="Денежный 2" xfId="276"/>
    <cellStyle name="Денежный 3" xfId="23"/>
    <cellStyle name="Обычный" xfId="0" builtinId="0"/>
    <cellStyle name="Обычный 2" xfId="1"/>
    <cellStyle name="Обычный 2 2" xfId="24"/>
    <cellStyle name="Обычный 3" xfId="26"/>
    <cellStyle name="Обычный 4" xfId="28"/>
    <cellStyle name="Обычный 4 2" xfId="279"/>
    <cellStyle name="Обычный 5" xfId="2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8" builtinId="9" hidden="1"/>
    <cellStyle name="Открывавшаяся гиперссылка" xfId="259" builtinId="9" hidden="1"/>
    <cellStyle name="Открывавшаяся гиперссылка" xfId="33" builtinId="9" hidden="1"/>
    <cellStyle name="Открывавшаяся гиперссылка" xfId="261" builtinId="9" hidden="1"/>
    <cellStyle name="Открывавшаяся гиперссылка" xfId="262" builtinId="9" hidden="1"/>
    <cellStyle name="Открывавшаяся гиперссылка" xfId="263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1" builtinId="9" hidden="1"/>
    <cellStyle name="Открывавшаяся гиперссылка" xfId="282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83" builtinId="9" hidden="1"/>
    <cellStyle name="Открывавшаяся гиперссылка" xfId="292" builtinId="9" hidden="1"/>
    <cellStyle name="Открывавшаяся гиперссылка" xfId="257" builtinId="9" hidden="1"/>
    <cellStyle name="Открывавшаяся гиперссылка" xfId="256" builtinId="9" hidden="1"/>
    <cellStyle name="Открывавшаяся гиперссылка" xfId="255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297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16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  <cellStyle name="Открывавшаяся гиперссылка" xfId="382" builtinId="9" hidden="1"/>
    <cellStyle name="Открывавшаяся гиперссылка" xfId="383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0" builtinId="9" hidden="1"/>
    <cellStyle name="Открывавшаяся гиперссылка" xfId="391" builtinId="9" hidden="1"/>
    <cellStyle name="Открывавшаяся гиперссылка" xfId="384" builtinId="9" hidden="1"/>
    <cellStyle name="Открывавшаяся гиперссылка" xfId="393" builtinId="9" hidden="1"/>
    <cellStyle name="Открывавшаяся гиперссылка" xfId="370" builtinId="9" hidden="1"/>
    <cellStyle name="Открывавшаяся гиперссылка" xfId="369" builtinId="9" hidden="1"/>
    <cellStyle name="Открывавшаяся гиперссылка" xfId="368" builtinId="9" hidden="1"/>
    <cellStyle name="Открывавшаяся гиперссылка" xfId="394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4" builtinId="9" hidden="1"/>
    <cellStyle name="Открывавшаяся гиперссылка" xfId="405" builtinId="9" hidden="1"/>
    <cellStyle name="Открывавшаяся гиперссылка" xfId="398" builtinId="9" hidden="1"/>
    <cellStyle name="Открывавшаяся гиперссылка" xfId="407" builtinId="9" hidden="1"/>
    <cellStyle name="Открывавшаяся гиперссылка" xfId="408" builtinId="9" hidden="1"/>
    <cellStyle name="Открывавшаяся гиперссылка" xfId="409" builtinId="9" hidden="1"/>
    <cellStyle name="Открывавшаяся гиперссылка" xfId="363" builtinId="9" hidden="1"/>
    <cellStyle name="Открывавшаяся гиперссылка" xfId="362" builtinId="9" hidden="1"/>
    <cellStyle name="Открывавшаяся гиперссылка" xfId="361" builtinId="9" hidden="1"/>
    <cellStyle name="Открывавшаяся гиперссылка" xfId="360" builtinId="9" hidden="1"/>
    <cellStyle name="Открывавшаяся гиперссылка" xfId="359" builtinId="9" hidden="1"/>
    <cellStyle name="Открывавшаяся гиперссылка" xfId="323" builtinId="9" hidden="1"/>
    <cellStyle name="Открывавшаяся гиперссылка" xfId="322" builtinId="9" hidden="1"/>
    <cellStyle name="Открывавшаяся гиперссылка" xfId="318" builtinId="9" hidden="1"/>
    <cellStyle name="Открывавшаяся гиперссылка" xfId="317" builtinId="9" hidden="1"/>
    <cellStyle name="Открывавшаяся гиперссылка" xfId="358" builtinId="9" hidden="1"/>
    <cellStyle name="Открывавшаяся гиперссылка" xfId="411" builtinId="9" hidden="1"/>
    <cellStyle name="Открывавшаяся гиперссылка" xfId="412" builtinId="9" hidden="1"/>
    <cellStyle name="Открывавшаяся гиперссылка" xfId="413" builtinId="9" hidden="1"/>
    <cellStyle name="Открывавшаяся гиперссылка" xfId="416" builtinId="9" hidden="1"/>
    <cellStyle name="Открывавшаяся гиперссылка" xfId="417" builtinId="9" hidden="1"/>
    <cellStyle name="Открывавшаяся гиперссылка" xfId="418" builtinId="9" hidden="1"/>
    <cellStyle name="Открывавшаяся гиперссылка" xfId="419" builtinId="9" hidden="1"/>
    <cellStyle name="Открывавшаяся гиперссылка" xfId="420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7" builtinId="9" hidden="1"/>
    <cellStyle name="Открывавшаяся гиперссылка" xfId="428" builtinId="9" hidden="1"/>
    <cellStyle name="Открывавшаяся гиперссылка" xfId="421" builtinId="9" hidden="1"/>
    <cellStyle name="Открывавшаяся гиперссылка" xfId="430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431" builtinId="9" hidden="1"/>
    <cellStyle name="Открывавшаяся гиперссылка" xfId="432" builtinId="9" hidden="1"/>
    <cellStyle name="Открывавшаяся гиперссылка" xfId="433" builtinId="9" hidden="1"/>
    <cellStyle name="Открывавшаяся гиперссылка" xfId="434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1" builtinId="9" hidden="1"/>
    <cellStyle name="Открывавшаяся гиперссылка" xfId="442" builtinId="9" hidden="1"/>
    <cellStyle name="Открывавшаяся гиперссылка" xfId="435" builtinId="9" hidden="1"/>
    <cellStyle name="Открывавшаяся гиперссылка" xfId="444" builtinId="9" hidden="1"/>
    <cellStyle name="Открывавшаяся гиперссылка" xfId="445" builtinId="9" hidden="1"/>
    <cellStyle name="Открывавшаяся гиперссылка" xfId="446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55" builtinId="9" hidden="1"/>
    <cellStyle name="Открывавшаяся гиперссылка" xfId="309" builtinId="9" hidden="1"/>
    <cellStyle name="Открывавшаяся гиперссылка" xfId="357" builtinId="9" hidden="1"/>
    <cellStyle name="Открывавшаяся гиперссылка" xfId="378" builtinId="9" hidden="1"/>
    <cellStyle name="Открывавшаяся гиперссылка" xfId="331" builtinId="9" hidden="1"/>
    <cellStyle name="Открывавшаяся гиперссылка" xfId="448" builtinId="9" hidden="1"/>
    <cellStyle name="Открывавшаяся гиперссылка" xfId="449" builtinId="9" hidden="1"/>
    <cellStyle name="Открывавшаяся гиперссылка" xfId="450" builtinId="9" hidden="1"/>
    <cellStyle name="Открывавшаяся гиперссылка" xfId="453" builtinId="9" hidden="1"/>
    <cellStyle name="Открывавшаяся гиперссылка" xfId="454" builtinId="9" hidden="1"/>
    <cellStyle name="Открывавшаяся гиперссылка" xfId="455" builtinId="9" hidden="1"/>
    <cellStyle name="Открывавшаяся гиперссылка" xfId="456" builtinId="9" hidden="1"/>
    <cellStyle name="Открывавшаяся гиперссылка" xfId="457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4" builtinId="9" hidden="1"/>
    <cellStyle name="Открывавшаяся гиперссылка" xfId="465" builtinId="9" hidden="1"/>
    <cellStyle name="Открывавшаяся гиперссылка" xfId="458" builtinId="9" hidden="1"/>
    <cellStyle name="Открывавшаяся гиперссылка" xfId="467" builtinId="9" hidden="1"/>
    <cellStyle name="Открывавшаяся гиперссылка" xfId="310" builtinId="9" hidden="1"/>
    <cellStyle name="Открывавшаяся гиперссылка" xfId="377" builtinId="9" hidden="1"/>
    <cellStyle name="Открывавшаяся гиперссылка" xfId="356" builtinId="9" hidden="1"/>
    <cellStyle name="Открывавшаяся гиперссылка" xfId="468" builtinId="9" hidden="1"/>
    <cellStyle name="Открывавшаяся гиперссылка" xfId="469" builtinId="9" hidden="1"/>
    <cellStyle name="Открывавшаяся гиперссылка" xfId="470" builtinId="9" hidden="1"/>
    <cellStyle name="Открывавшаяся гиперссылка" xfId="471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8" builtinId="9" hidden="1"/>
    <cellStyle name="Открывавшаяся гиперссылка" xfId="479" builtinId="9" hidden="1"/>
    <cellStyle name="Открывавшаяся гиперссылка" xfId="472" builtinId="9" hidden="1"/>
    <cellStyle name="Открывавшаяся гиперссылка" xfId="481" builtinId="9" hidden="1"/>
    <cellStyle name="Открывавшаяся гиперссылка" xfId="482" builtinId="9" hidden="1"/>
    <cellStyle name="Открывавшаяся гиперссылка" xfId="483" builtinId="9" hidden="1"/>
    <cellStyle name="Открывавшаяся гиперссылка" xfId="354" builtinId="9" hidden="1"/>
    <cellStyle name="Открывавшаяся гиперссылка" xfId="353" builtinId="9" hidden="1"/>
    <cellStyle name="Открывавшаяся гиперссылка" xfId="352" builtinId="9" hidden="1"/>
    <cellStyle name="Открывавшаяся гиперссылка" xfId="351" builtinId="9" hidden="1"/>
    <cellStyle name="Открывавшаяся гиперссылка" xfId="350" builtinId="9" hidden="1"/>
    <cellStyle name="Открывавшаяся гиперссылка" xfId="334" builtinId="9" hidden="1"/>
    <cellStyle name="Открывавшаяся гиперссылка" xfId="364" builtinId="9" hidden="1"/>
    <cellStyle name="Открывавшаяся гиперссылка" xfId="332" builtinId="9" hidden="1"/>
    <cellStyle name="Открывавшаяся гиперссылка" xfId="415" builtinId="9" hidden="1"/>
    <cellStyle name="Открывавшаяся гиперссылка" xfId="349" builtinId="9" hidden="1"/>
    <cellStyle name="Открывавшаяся гиперссылка" xfId="485" builtinId="9" hidden="1"/>
    <cellStyle name="Открывавшаяся гиперссылка" xfId="486" builtinId="9" hidden="1"/>
    <cellStyle name="Открывавшаяся гиперссылка" xfId="487" builtinId="9" hidden="1"/>
    <cellStyle name="Открывавшаяся гиперссылка" xfId="488" builtinId="9" hidden="1"/>
    <cellStyle name="Открывавшаяся гиперссылка" xfId="489" builtinId="9" hidden="1"/>
    <cellStyle name="Открывавшаяся гиперссылка" xfId="490" builtinId="9" hidden="1"/>
    <cellStyle name="Открывавшаяся гиперссылка" xfId="491" builtinId="9" hidden="1"/>
    <cellStyle name="Открывавшаяся гиперссылка" xfId="492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499" builtinId="9" hidden="1"/>
    <cellStyle name="Открывавшаяся гиперссылка" xfId="500" builtinId="9" hidden="1"/>
    <cellStyle name="Открывавшаяся гиперссылка" xfId="493" builtinId="9" hidden="1"/>
    <cellStyle name="Открывавшаяся гиперссылка" xfId="502" builtinId="9" hidden="1"/>
    <cellStyle name="Открывавшаяся гиперссылка" xfId="365" builtinId="9" hidden="1"/>
    <cellStyle name="Открывавшаяся гиперссылка" xfId="414" builtinId="9" hidden="1"/>
    <cellStyle name="Открывавшаяся гиперссылка" xfId="333" builtinId="9" hidden="1"/>
    <cellStyle name="Открывавшаяся гиперссылка" xfId="503" builtinId="9" hidden="1"/>
    <cellStyle name="Открывавшаяся гиперссылка" xfId="504" builtinId="9" hidden="1"/>
    <cellStyle name="Открывавшаяся гиперссылка" xfId="505" builtinId="9" hidden="1"/>
    <cellStyle name="Открывавшаяся гиперссылка" xfId="506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3" builtinId="9" hidden="1"/>
    <cellStyle name="Открывавшаяся гиперссылка" xfId="514" builtinId="9" hidden="1"/>
    <cellStyle name="Открывавшаяся гиперссылка" xfId="507" builtinId="9" hidden="1"/>
    <cellStyle name="Открывавшаяся гиперссылка" xfId="516" builtinId="9" hidden="1"/>
    <cellStyle name="Открывавшаяся гиперссылка" xfId="517" builtinId="9" hidden="1"/>
    <cellStyle name="Открывавшаяся гиперссылка" xfId="518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6" builtinId="9" hidden="1"/>
    <cellStyle name="Открывавшаяся гиперссылка" xfId="325" builtinId="9" hidden="1"/>
    <cellStyle name="Открывавшаяся гиперссылка" xfId="348" builtinId="9" hidden="1"/>
    <cellStyle name="Открывавшаяся гиперссылка" xfId="452" builtinId="9" hidden="1"/>
    <cellStyle name="Открывавшаяся гиперссылка" xfId="340" builtinId="9" hidden="1"/>
    <cellStyle name="Открывавшаяся гиперссылка" xfId="520" builtinId="9" hidden="1"/>
    <cellStyle name="Открывавшаяся гиперссылка" xfId="521" builtinId="9" hidden="1"/>
    <cellStyle name="Открывавшаяся гиперссылка" xfId="522" builtinId="9" hidden="1"/>
    <cellStyle name="Открывавшаяся гиперссылка" xfId="523" builtinId="9" hidden="1"/>
    <cellStyle name="Открывавшаяся гиперссылка" xfId="524" builtinId="9" hidden="1"/>
    <cellStyle name="Открывавшаяся гиперссылка" xfId="525" builtinId="9" hidden="1"/>
    <cellStyle name="Открывавшаяся гиперссылка" xfId="526" builtinId="9" hidden="1"/>
    <cellStyle name="Открывавшаяся гиперссылка" xfId="527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4" builtinId="9" hidden="1"/>
    <cellStyle name="Открывавшаяся гиперссылка" xfId="535" builtinId="9" hidden="1"/>
    <cellStyle name="Открывавшаяся гиперссылка" xfId="528" builtinId="9" hidden="1"/>
    <cellStyle name="Открывавшаяся гиперссылка" xfId="537" builtinId="9" hidden="1"/>
    <cellStyle name="Открывавшаяся гиперссылка" xfId="324" builtinId="9" hidden="1"/>
    <cellStyle name="Открывавшаяся гиперссылка" xfId="451" builtinId="9" hidden="1"/>
    <cellStyle name="Открывавшаяся гиперссылка" xfId="347" builtinId="9" hidden="1"/>
    <cellStyle name="Открывавшаяся гиперссылка" xfId="538" builtinId="9" hidden="1"/>
    <cellStyle name="Открывавшаяся гиперссылка" xfId="539" builtinId="9" hidden="1"/>
    <cellStyle name="Открывавшаяся гиперссылка" xfId="540" builtinId="9" hidden="1"/>
    <cellStyle name="Открывавшаяся гиперссылка" xfId="541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8" builtinId="9" hidden="1"/>
    <cellStyle name="Открывавшаяся гиперссылка" xfId="549" builtinId="9" hidden="1"/>
    <cellStyle name="Открывавшаяся гиперссылка" xfId="542" builtinId="9" hidden="1"/>
    <cellStyle name="Открывавшаяся гиперссылка" xfId="551" builtinId="9" hidden="1"/>
    <cellStyle name="Открывавшаяся гиперссылка" xfId="552" builtinId="9" hidden="1"/>
    <cellStyle name="Открывавшаяся гиперссылка" xfId="553" builtinId="9" hidden="1"/>
    <cellStyle name="千位分隔_GC-JM 报价表汇总 " xfId="249"/>
    <cellStyle name="常规_Sheet1" xfId="25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tabSelected="1" topLeftCell="A4" workbookViewId="0">
      <selection activeCell="C6" sqref="C6"/>
    </sheetView>
  </sheetViews>
  <sheetFormatPr defaultColWidth="8.85546875" defaultRowHeight="15"/>
  <cols>
    <col min="1" max="1" width="8.85546875" style="4"/>
    <col min="2" max="2" width="45.7109375" style="4" customWidth="1"/>
    <col min="3" max="3" width="24.140625" style="4" customWidth="1"/>
    <col min="4" max="4" width="30.7109375" style="4" customWidth="1"/>
    <col min="5" max="8" width="8.85546875" style="4"/>
    <col min="9" max="9" width="0" style="4" hidden="1" customWidth="1"/>
    <col min="10" max="10" width="13.85546875" style="4" hidden="1" customWidth="1"/>
    <col min="11" max="11" width="23.28515625" style="4" hidden="1" customWidth="1"/>
    <col min="12" max="12" width="20.85546875" style="4" hidden="1" customWidth="1"/>
    <col min="13" max="16384" width="8.85546875" style="4"/>
  </cols>
  <sheetData>
    <row r="1" spans="1:45" ht="15.75" thickBot="1">
      <c r="A1" s="21"/>
      <c r="B1" s="22"/>
      <c r="C1" s="22"/>
      <c r="D1" s="22"/>
      <c r="E1" s="23"/>
      <c r="F1" s="6"/>
      <c r="G1" s="6"/>
      <c r="H1" s="3"/>
      <c r="I1" s="17"/>
      <c r="J1" s="17" t="s">
        <v>32</v>
      </c>
      <c r="K1" s="17"/>
      <c r="L1" s="17"/>
      <c r="M1" s="3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33" customHeight="1" thickBot="1">
      <c r="A2" s="24"/>
      <c r="B2" s="82" t="s">
        <v>15</v>
      </c>
      <c r="C2" s="83"/>
      <c r="D2" s="25"/>
      <c r="E2" s="26"/>
      <c r="F2" s="3"/>
      <c r="G2" s="3"/>
      <c r="H2" s="3"/>
      <c r="I2" s="17"/>
      <c r="J2" s="17" t="str">
        <f>CONCATENATE(C4,C18)</f>
        <v>АнтрацитОшибка</v>
      </c>
      <c r="K2" s="17" t="s">
        <v>23</v>
      </c>
      <c r="L2" s="18">
        <v>12407610001001</v>
      </c>
      <c r="M2" s="3"/>
      <c r="N2" s="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.75" thickBot="1">
      <c r="A3" s="24"/>
      <c r="B3" s="27"/>
      <c r="C3" s="28"/>
      <c r="D3" s="25"/>
      <c r="E3" s="26"/>
      <c r="F3" s="3"/>
      <c r="G3" s="3"/>
      <c r="H3" s="3"/>
      <c r="I3" s="17"/>
      <c r="J3" s="17"/>
      <c r="K3" s="17" t="s">
        <v>24</v>
      </c>
      <c r="L3" s="19">
        <v>12407610003001</v>
      </c>
      <c r="M3" s="3"/>
      <c r="N3" s="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9.5" thickBot="1">
      <c r="A4" s="24"/>
      <c r="B4" s="29" t="s">
        <v>16</v>
      </c>
      <c r="C4" s="5" t="s">
        <v>5</v>
      </c>
      <c r="D4" s="30" t="s">
        <v>60</v>
      </c>
      <c r="E4" s="26"/>
      <c r="F4" s="3"/>
      <c r="G4" s="3"/>
      <c r="H4" s="3"/>
      <c r="I4" s="17"/>
      <c r="J4" s="17"/>
      <c r="K4" s="17" t="s">
        <v>25</v>
      </c>
      <c r="L4" s="19">
        <v>12407610007001</v>
      </c>
      <c r="M4" s="3"/>
      <c r="N4" s="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thickBot="1">
      <c r="A5" s="24"/>
      <c r="B5" s="31"/>
      <c r="C5" s="32"/>
      <c r="D5" s="25"/>
      <c r="E5" s="26"/>
      <c r="F5" s="3"/>
      <c r="G5" s="3"/>
      <c r="H5" s="3"/>
      <c r="I5" s="17"/>
      <c r="J5" s="17"/>
      <c r="K5" s="17" t="s">
        <v>26</v>
      </c>
      <c r="L5" s="19">
        <v>12407710001001</v>
      </c>
      <c r="M5" s="3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ht="31.5" thickBot="1">
      <c r="A6" s="24"/>
      <c r="B6" s="29" t="s">
        <v>18</v>
      </c>
      <c r="C6" s="11">
        <v>950</v>
      </c>
      <c r="D6" s="33" t="s">
        <v>57</v>
      </c>
      <c r="E6" s="26"/>
      <c r="F6" s="3"/>
      <c r="G6" s="3"/>
      <c r="H6" s="3"/>
      <c r="I6" s="17"/>
      <c r="J6" s="17"/>
      <c r="K6" s="17" t="s">
        <v>27</v>
      </c>
      <c r="L6" s="19">
        <v>12407710003001</v>
      </c>
      <c r="M6" s="3"/>
      <c r="N6" s="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9.5" thickBot="1">
      <c r="A7" s="24"/>
      <c r="B7" s="31"/>
      <c r="C7" s="32"/>
      <c r="D7" s="25"/>
      <c r="E7" s="26"/>
      <c r="F7" s="3"/>
      <c r="G7" s="3"/>
      <c r="H7" s="3"/>
      <c r="I7" s="17"/>
      <c r="J7" s="17"/>
      <c r="K7" s="17" t="s">
        <v>28</v>
      </c>
      <c r="L7" s="19">
        <v>12407710007001</v>
      </c>
      <c r="M7" s="3"/>
      <c r="N7" s="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ht="19.5" thickBot="1">
      <c r="A8" s="24"/>
      <c r="B8" s="29" t="s">
        <v>19</v>
      </c>
      <c r="C8" s="11">
        <v>580</v>
      </c>
      <c r="D8" s="33" t="s">
        <v>61</v>
      </c>
      <c r="E8" s="26"/>
      <c r="F8" s="3"/>
      <c r="G8" s="3"/>
      <c r="H8" s="3"/>
      <c r="I8" s="17"/>
      <c r="J8" s="17"/>
      <c r="K8" s="17" t="s">
        <v>29</v>
      </c>
      <c r="L8" s="19">
        <v>12407810001001</v>
      </c>
      <c r="M8" s="3"/>
      <c r="N8" s="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9.5" thickBot="1">
      <c r="A9" s="24"/>
      <c r="B9" s="34"/>
      <c r="C9" s="35"/>
      <c r="D9" s="25"/>
      <c r="E9" s="26"/>
      <c r="F9" s="3"/>
      <c r="G9" s="3"/>
      <c r="H9" s="3"/>
      <c r="I9" s="17"/>
      <c r="J9" s="17"/>
      <c r="K9" s="17" t="s">
        <v>30</v>
      </c>
      <c r="L9" s="19">
        <v>12407810003001</v>
      </c>
      <c r="M9" s="3"/>
      <c r="N9" s="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ht="19.5" thickBot="1">
      <c r="A10" s="24"/>
      <c r="B10" s="29" t="s">
        <v>17</v>
      </c>
      <c r="C10" s="5" t="s">
        <v>0</v>
      </c>
      <c r="D10" s="25"/>
      <c r="E10" s="26"/>
      <c r="F10" s="3"/>
      <c r="G10" s="3"/>
      <c r="H10" s="3"/>
      <c r="I10" s="17"/>
      <c r="J10" s="17"/>
      <c r="K10" s="17" t="s">
        <v>31</v>
      </c>
      <c r="L10" s="19">
        <v>12407810007001</v>
      </c>
      <c r="M10" s="3"/>
      <c r="N10" s="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9.5" thickBot="1">
      <c r="A11" s="24"/>
      <c r="B11" s="34"/>
      <c r="C11" s="35"/>
      <c r="D11" s="25"/>
      <c r="E11" s="26"/>
      <c r="F11" s="3"/>
      <c r="G11" s="3"/>
      <c r="H11" s="3"/>
      <c r="I11" s="17"/>
      <c r="J11" s="17"/>
      <c r="K11" s="17"/>
      <c r="L11" s="17"/>
      <c r="M11" s="3"/>
      <c r="N11" s="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19.5" thickBot="1">
      <c r="A12" s="24"/>
      <c r="B12" s="29" t="s">
        <v>20</v>
      </c>
      <c r="C12" s="5">
        <v>19</v>
      </c>
      <c r="D12" s="25"/>
      <c r="E12" s="26"/>
      <c r="F12" s="3"/>
      <c r="G12" s="3"/>
      <c r="H12" s="3"/>
      <c r="I12" s="17"/>
      <c r="J12" s="17"/>
      <c r="K12" s="17"/>
      <c r="L12" s="17"/>
      <c r="M12" s="3"/>
      <c r="N12" s="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9.5" thickBot="1">
      <c r="A13" s="24"/>
      <c r="B13" s="34"/>
      <c r="C13" s="35"/>
      <c r="D13" s="25"/>
      <c r="E13" s="26"/>
      <c r="F13" s="3"/>
      <c r="G13" s="3"/>
      <c r="H13" s="3"/>
      <c r="I13" s="17"/>
      <c r="J13" s="17"/>
      <c r="K13" s="17"/>
      <c r="L13" s="17"/>
      <c r="M13" s="3"/>
      <c r="N13" s="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15" customHeight="1" thickBot="1">
      <c r="A14" s="24"/>
      <c r="B14" s="29" t="s">
        <v>21</v>
      </c>
      <c r="C14" s="5">
        <v>0.1</v>
      </c>
      <c r="D14" s="25"/>
      <c r="E14" s="26"/>
      <c r="F14" s="3"/>
      <c r="G14" s="3"/>
      <c r="H14" s="3"/>
      <c r="I14" s="17"/>
      <c r="J14" s="17"/>
      <c r="K14" s="17"/>
      <c r="L14" s="17"/>
      <c r="M14" s="3"/>
      <c r="N14" s="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ht="19.5" thickBot="1">
      <c r="A15" s="24"/>
      <c r="B15" s="34"/>
      <c r="C15" s="35"/>
      <c r="D15" s="25"/>
      <c r="E15" s="26"/>
      <c r="F15" s="3"/>
      <c r="G15" s="3"/>
      <c r="H15" s="3"/>
      <c r="I15" s="17"/>
      <c r="J15" s="17"/>
      <c r="K15" s="17"/>
      <c r="L15" s="17"/>
      <c r="M15" s="3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ht="19.5" thickBot="1">
      <c r="A16" s="24"/>
      <c r="B16" s="36" t="s">
        <v>22</v>
      </c>
      <c r="C16" s="16">
        <f>(($C$6/1000)*($C$8/1000)*(IF($C$10="дсп",700,800))*($C$12/1000)+$C$14)</f>
        <v>8.4751999999999992</v>
      </c>
      <c r="D16" s="25"/>
      <c r="E16" s="26"/>
      <c r="F16" s="3"/>
      <c r="G16" s="3"/>
      <c r="H16" s="3"/>
      <c r="I16" s="17"/>
      <c r="J16" s="17"/>
      <c r="K16" s="17"/>
      <c r="L16" s="17"/>
      <c r="M16" s="3"/>
      <c r="N16" s="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19.5" thickBot="1">
      <c r="A17" s="24"/>
      <c r="B17" s="34"/>
      <c r="C17" s="35"/>
      <c r="D17" s="37"/>
      <c r="E17" s="26"/>
      <c r="F17" s="3"/>
      <c r="G17" s="3"/>
      <c r="H17" s="3"/>
      <c r="I17" s="17"/>
      <c r="J17" s="17"/>
      <c r="K17" s="17"/>
      <c r="L17" s="17"/>
      <c r="M17" s="3"/>
      <c r="N17" s="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19.5" thickBot="1">
      <c r="A18" s="24"/>
      <c r="B18" s="38" t="s">
        <v>34</v>
      </c>
      <c r="C18" s="16" t="str">
        <f>IF(OR(AND(C16&lt;14.7,C16&gt;3.6,C8&gt;0,C8&lt;200),AND(C16&lt;12.2,C16&gt;3.4,C8&gt;199,C8&lt;251),AND(C16&lt;9.9,C16&gt;1.9,C8&gt;251,C8&lt;301),AND(C16&lt;7.9,C16&gt;1.6,C8&gt;300,C8&lt;351),AND(C16&lt;7.2,C16&gt;1.4,C8&gt;350,C8&lt;401),AND(C16&lt;6.3,C16&gt;1.3,C8&gt;400,C8&lt;451),AND(C16&lt;5.5,C16&gt;1.2,C8&gt;450,C8&lt;501),AND(C16&lt;5.1,C16&gt;1,C8&gt;500,C8&lt;551),AND(C16&lt;4.6,C16&gt;0.95,C8&gt;550,C8&lt;601)),IF(OR(AND(C16&gt;7,C16&lt;14.7,C8&gt;0,C8&lt;201),AND(C16&gt;5.5,C16&lt;12.2,C8&gt;201,C8&lt;251),AND(C16&gt;4.5,C16&lt;9.9,C8&gt;251,C8&lt;301),AND(C16&gt;4,C16&lt;7.9,C8&gt;301,C8&lt;351),AND(C16&gt;3.6,C16&lt;7.26,C8&gt;351,C8&lt;401),AND(C16&gt;3.2,C16&lt;6.3,C8&gt;401,C8&lt;451),AND(C16&gt;2.8,C16&lt;5.5,C8&gt;451,C8&lt;501),AND(C16&gt;2.6,C16&lt;5.1,C8&gt;501,C8&lt;551),AND(C16&gt;2.5,C16&lt;4.6,C8&gt;551,C8&lt;601)),"C1",IF(OR(AND(C16&gt;3.6,C16&lt;5,C8&gt;0,C8&lt;201),AND(C16&gt;3.4,C16&lt;4,C8&gt;201,C8&lt;251),AND(C16&gt;1.9,C16&lt;3,C8&gt;251,C8&lt;301),AND(C16&gt;1.6,C16&lt;2.8,C8&gt;301,C8&lt;351),AND(C16&gt;1.4,C16&lt;2.4,C8&gt;351,C8&lt;401),AND(C16&gt;1.3,C16&lt;2.2,C8&gt;401,C8&lt;451),AND(C16&gt;1.2,C16&lt;2,C8&gt;451,C8&lt;501),AND(C16&gt;1,C16&lt;1.75,C8&gt;501,C8&lt;551),AND(C16&gt;0.95,C16&lt;1.7,C8&gt;551,C8&lt;601)),"A1","B1")),"Ошибка")</f>
        <v>Ошибка</v>
      </c>
      <c r="D18" s="33" t="str">
        <f>IF(C18="Ошибка","Что-то не так, проверьте ввод данных"," ")</f>
        <v>Что-то не так, проверьте ввод данных</v>
      </c>
      <c r="E18" s="26"/>
      <c r="F18" s="3"/>
      <c r="G18" s="3"/>
      <c r="H18" s="3"/>
      <c r="I18" s="17"/>
      <c r="J18" s="17"/>
      <c r="K18" s="17"/>
      <c r="L18" s="17"/>
      <c r="M18" s="3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9.5" thickBot="1">
      <c r="A19" s="24"/>
      <c r="B19" s="34"/>
      <c r="C19" s="35"/>
      <c r="D19" s="25"/>
      <c r="E19" s="26"/>
      <c r="F19" s="3"/>
      <c r="G19" s="3"/>
      <c r="H19" s="3"/>
      <c r="I19" s="17"/>
      <c r="J19" s="17"/>
      <c r="K19" s="17"/>
      <c r="L19" s="17"/>
      <c r="M19" s="3"/>
      <c r="N19" s="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40.15" customHeight="1" thickBot="1">
      <c r="A20" s="24"/>
      <c r="B20" s="39" t="s">
        <v>33</v>
      </c>
      <c r="C20" s="20" t="e">
        <f>VLOOKUP(J2,K2:L10,2,0)</f>
        <v>#N/A</v>
      </c>
      <c r="D20" s="25"/>
      <c r="E20" s="26"/>
      <c r="F20" s="3"/>
      <c r="G20" s="3"/>
      <c r="H20" s="3"/>
      <c r="I20" s="17"/>
      <c r="J20" s="17"/>
      <c r="K20" s="17"/>
      <c r="L20" s="17"/>
      <c r="M20" s="3"/>
      <c r="N20" s="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>
      <c r="A21" s="24"/>
      <c r="B21" s="25"/>
      <c r="C21" s="25"/>
      <c r="D21" s="25"/>
      <c r="E21" s="26"/>
      <c r="F21" s="3"/>
      <c r="G21" s="3"/>
      <c r="H21" s="3"/>
      <c r="I21" s="17"/>
      <c r="J21" s="17"/>
      <c r="K21" s="17"/>
      <c r="L21" s="17"/>
      <c r="M21" s="3"/>
      <c r="N21" s="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>
      <c r="A22" s="24"/>
      <c r="B22" s="25"/>
      <c r="C22" s="25"/>
      <c r="D22" s="25"/>
      <c r="E22" s="26"/>
      <c r="F22" s="3"/>
      <c r="G22" s="3"/>
      <c r="H22" s="3"/>
      <c r="I22" s="17"/>
      <c r="J22" s="17"/>
      <c r="K22" s="17"/>
      <c r="L22" s="17"/>
      <c r="M22" s="3"/>
      <c r="N22" s="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>
      <c r="A23" s="24"/>
      <c r="B23" s="25"/>
      <c r="C23" s="25"/>
      <c r="D23" s="25"/>
      <c r="E23" s="26"/>
      <c r="F23" s="3"/>
      <c r="G23" s="3"/>
      <c r="H23" s="3"/>
      <c r="I23" s="17"/>
      <c r="J23" s="17"/>
      <c r="K23" s="17"/>
      <c r="L23" s="17"/>
      <c r="M23" s="3"/>
      <c r="N23" s="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>
      <c r="A24" s="24"/>
      <c r="B24" s="25"/>
      <c r="C24" s="25"/>
      <c r="D24" s="25"/>
      <c r="E24" s="26"/>
      <c r="F24" s="3"/>
      <c r="G24" s="3"/>
      <c r="H24" s="3"/>
      <c r="I24" s="17"/>
      <c r="J24" s="17"/>
      <c r="K24" s="17"/>
      <c r="L24" s="17"/>
      <c r="M24" s="3"/>
      <c r="N24" s="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>
      <c r="A25" s="24"/>
      <c r="B25" s="25"/>
      <c r="C25" s="25"/>
      <c r="D25" s="25"/>
      <c r="E25" s="26"/>
      <c r="F25" s="3"/>
      <c r="G25" s="3"/>
      <c r="H25" s="3"/>
      <c r="I25" s="17"/>
      <c r="J25" s="17"/>
      <c r="K25" s="17"/>
      <c r="L25" s="17"/>
      <c r="M25" s="3"/>
      <c r="N25" s="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>
      <c r="A26" s="24"/>
      <c r="B26" s="25"/>
      <c r="C26" s="25"/>
      <c r="D26" s="25"/>
      <c r="E26" s="26"/>
      <c r="F26" s="3"/>
      <c r="G26" s="3"/>
      <c r="H26" s="3"/>
      <c r="I26" s="17"/>
      <c r="J26" s="17"/>
      <c r="K26" s="17"/>
      <c r="L26" s="17"/>
      <c r="M26" s="3"/>
      <c r="N26" s="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>
      <c r="A27" s="24"/>
      <c r="B27" s="25"/>
      <c r="C27" s="25"/>
      <c r="D27" s="25"/>
      <c r="E27" s="26"/>
      <c r="F27" s="3"/>
      <c r="G27" s="3"/>
      <c r="H27" s="3"/>
      <c r="I27" s="17"/>
      <c r="J27" s="17"/>
      <c r="K27" s="17"/>
      <c r="L27" s="17"/>
      <c r="M27" s="3"/>
      <c r="N27" s="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>
      <c r="A28" s="24"/>
      <c r="B28" s="25"/>
      <c r="C28" s="25"/>
      <c r="D28" s="25"/>
      <c r="E28" s="26"/>
      <c r="F28" s="3"/>
      <c r="G28" s="3"/>
      <c r="H28" s="3"/>
      <c r="I28" s="17"/>
      <c r="J28" s="17"/>
      <c r="K28" s="17"/>
      <c r="L28" s="17"/>
      <c r="M28" s="3"/>
      <c r="N28" s="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>
      <c r="A29" s="24"/>
      <c r="B29" s="25"/>
      <c r="C29" s="25"/>
      <c r="D29" s="25"/>
      <c r="E29" s="26"/>
      <c r="F29" s="3"/>
      <c r="G29" s="3"/>
      <c r="H29" s="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>
      <c r="A30" s="24"/>
      <c r="B30" s="25"/>
      <c r="C30" s="25"/>
      <c r="D30" s="25"/>
      <c r="E30" s="26"/>
      <c r="F30" s="3"/>
      <c r="G30" s="3"/>
      <c r="H30" s="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>
      <c r="A31" s="8"/>
      <c r="B31" s="3"/>
      <c r="C31" s="3"/>
      <c r="D31" s="3"/>
      <c r="E31" s="1"/>
      <c r="F31" s="3"/>
      <c r="G31" s="3"/>
      <c r="H31" s="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ht="15.75" thickBot="1">
      <c r="A32" s="14"/>
      <c r="B32" s="15"/>
      <c r="C32" s="15"/>
      <c r="D32" s="15"/>
      <c r="E32" s="2"/>
      <c r="F32" s="3"/>
      <c r="G32" s="3"/>
      <c r="H32" s="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8">
      <c r="A33" s="7"/>
      <c r="B33" s="3"/>
      <c r="C33" s="3"/>
      <c r="D33" s="3"/>
      <c r="E33" s="3"/>
      <c r="F33" s="3"/>
      <c r="G33" s="3"/>
      <c r="H33" s="3"/>
    </row>
    <row r="34" spans="1:8">
      <c r="A34" s="7"/>
      <c r="B34" s="3"/>
      <c r="C34" s="3"/>
      <c r="D34" s="3"/>
      <c r="E34" s="3"/>
      <c r="F34" s="3"/>
      <c r="G34" s="3"/>
      <c r="H34" s="3"/>
    </row>
    <row r="35" spans="1:8">
      <c r="B35" s="3"/>
      <c r="C35" s="3"/>
      <c r="D35" s="3"/>
      <c r="E35" s="3"/>
      <c r="F35" s="3"/>
      <c r="G35" s="3"/>
      <c r="H35" s="3"/>
    </row>
    <row r="36" spans="1:8">
      <c r="B36" s="3"/>
      <c r="C36" s="3"/>
      <c r="D36" s="3"/>
      <c r="E36" s="3"/>
      <c r="F36" s="3"/>
      <c r="G36" s="3"/>
      <c r="H36" s="3"/>
    </row>
    <row r="37" spans="1:8">
      <c r="B37" s="3"/>
      <c r="C37" s="3"/>
      <c r="D37" s="3"/>
      <c r="E37" s="3"/>
      <c r="F37" s="3"/>
      <c r="G37" s="3"/>
      <c r="H37" s="3"/>
    </row>
    <row r="38" spans="1:8">
      <c r="B38" s="3"/>
      <c r="C38" s="3"/>
      <c r="D38" s="3"/>
      <c r="E38" s="3"/>
      <c r="F38" s="3"/>
      <c r="G38" s="3"/>
      <c r="H38" s="3"/>
    </row>
    <row r="39" spans="1:8">
      <c r="B39" s="3"/>
      <c r="C39" s="3"/>
      <c r="D39" s="3"/>
      <c r="E39" s="3"/>
      <c r="F39" s="3"/>
      <c r="G39" s="3"/>
      <c r="H39" s="3"/>
    </row>
    <row r="40" spans="1:8">
      <c r="B40" s="3"/>
      <c r="C40" s="3"/>
      <c r="D40" s="3"/>
      <c r="E40" s="3"/>
      <c r="F40" s="3"/>
      <c r="G40" s="3"/>
      <c r="H40" s="3"/>
    </row>
    <row r="41" spans="1:8">
      <c r="B41" s="3"/>
      <c r="C41" s="3"/>
      <c r="D41" s="3"/>
      <c r="E41" s="3"/>
      <c r="F41" s="3"/>
      <c r="G41" s="3"/>
      <c r="H41" s="3"/>
    </row>
    <row r="42" spans="1:8">
      <c r="B42" s="3"/>
      <c r="C42" s="3"/>
      <c r="D42" s="3"/>
      <c r="E42" s="3"/>
      <c r="F42" s="3"/>
      <c r="G42" s="3"/>
      <c r="H42" s="3"/>
    </row>
    <row r="43" spans="1:8">
      <c r="B43" s="3"/>
      <c r="C43" s="3"/>
      <c r="D43" s="3"/>
      <c r="E43" s="3"/>
      <c r="F43" s="3"/>
      <c r="G43" s="3"/>
      <c r="H43" s="3"/>
    </row>
    <row r="44" spans="1:8">
      <c r="B44" s="3"/>
      <c r="C44" s="3"/>
      <c r="D44" s="3"/>
      <c r="E44" s="3"/>
      <c r="F44" s="3"/>
      <c r="G44" s="3"/>
      <c r="H44" s="3"/>
    </row>
    <row r="45" spans="1:8">
      <c r="B45" s="3"/>
      <c r="C45" s="3"/>
      <c r="D45" s="3"/>
      <c r="E45" s="3"/>
      <c r="F45" s="3"/>
      <c r="G45" s="3"/>
      <c r="H45" s="3"/>
    </row>
    <row r="46" spans="1:8">
      <c r="B46" s="3"/>
      <c r="C46" s="3"/>
      <c r="D46" s="3"/>
      <c r="E46" s="3"/>
      <c r="F46" s="3"/>
      <c r="G46" s="3"/>
      <c r="H46" s="3"/>
    </row>
    <row r="47" spans="1:8">
      <c r="B47" s="3"/>
      <c r="C47" s="3"/>
      <c r="D47" s="3"/>
      <c r="E47" s="3"/>
      <c r="F47" s="3"/>
      <c r="G47" s="3"/>
      <c r="H47" s="3"/>
    </row>
    <row r="48" spans="1:8">
      <c r="B48" s="3"/>
      <c r="C48" s="3"/>
      <c r="D48" s="3"/>
      <c r="E48" s="3"/>
      <c r="F48" s="3"/>
      <c r="G48" s="3"/>
      <c r="H48" s="3"/>
    </row>
    <row r="49" spans="2:8">
      <c r="B49" s="3"/>
      <c r="C49" s="3"/>
      <c r="D49" s="3"/>
      <c r="E49" s="3"/>
      <c r="F49" s="3"/>
      <c r="G49" s="3"/>
      <c r="H49" s="3"/>
    </row>
    <row r="50" spans="2:8">
      <c r="B50" s="3"/>
      <c r="C50" s="3"/>
      <c r="D50" s="3"/>
      <c r="E50" s="3"/>
      <c r="F50" s="3"/>
      <c r="G50" s="3"/>
      <c r="H50" s="3"/>
    </row>
    <row r="51" spans="2:8">
      <c r="B51" s="3"/>
      <c r="C51" s="3"/>
      <c r="D51" s="3"/>
      <c r="E51" s="3"/>
      <c r="F51" s="3"/>
      <c r="G51" s="3"/>
      <c r="H51" s="3"/>
    </row>
    <row r="52" spans="2:8">
      <c r="B52" s="3"/>
      <c r="C52" s="3"/>
      <c r="D52" s="3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</sheetData>
  <sheetProtection password="F54D" sheet="1" objects="1" scenarios="1" selectLockedCells="1"/>
  <mergeCells count="1">
    <mergeCell ref="B2:C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Лист2!$F$3:$F$5</xm:f>
          </x14:formula1>
          <xm:sqref>C4</xm:sqref>
        </x14:dataValidation>
        <x14:dataValidation type="list" allowBlank="1" showInputMessage="1" showErrorMessage="1">
          <x14:formula1>
            <xm:f>Лист2!$C$4:$C$5</xm:f>
          </x14:formula1>
          <xm:sqref>C10</xm:sqref>
        </x14:dataValidation>
        <x14:dataValidation type="list" allowBlank="1" showInputMessage="1" showErrorMessage="1">
          <x14:formula1>
            <xm:f>Лист2!$B$4:$B$11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opLeftCell="A20" workbookViewId="0">
      <selection activeCell="D24" sqref="D24"/>
    </sheetView>
  </sheetViews>
  <sheetFormatPr defaultColWidth="8.85546875" defaultRowHeight="15"/>
  <cols>
    <col min="1" max="1" width="8.85546875" style="4"/>
    <col min="2" max="2" width="34.28515625" style="4" customWidth="1"/>
    <col min="3" max="3" width="26.42578125" style="4" customWidth="1"/>
    <col min="4" max="4" width="28.140625" style="4" customWidth="1"/>
    <col min="5" max="5" width="26.85546875" style="4" customWidth="1"/>
    <col min="6" max="9" width="8.85546875" style="4"/>
    <col min="10" max="10" width="8.85546875" style="4" hidden="1" customWidth="1"/>
    <col min="11" max="11" width="13.85546875" style="4" hidden="1" customWidth="1"/>
    <col min="12" max="12" width="30.42578125" style="4" hidden="1" customWidth="1"/>
    <col min="13" max="13" width="20.85546875" style="4" hidden="1" customWidth="1"/>
    <col min="14" max="14" width="0" style="4" hidden="1" customWidth="1"/>
    <col min="15" max="16384" width="8.85546875" style="4"/>
  </cols>
  <sheetData>
    <row r="1" spans="1:46" ht="15.75" thickBot="1">
      <c r="A1" s="40"/>
      <c r="B1" s="41"/>
      <c r="C1" s="41"/>
      <c r="D1" s="41"/>
      <c r="E1" s="41"/>
      <c r="F1" s="41"/>
      <c r="G1" s="41"/>
      <c r="H1" s="41"/>
      <c r="I1" s="42"/>
      <c r="K1" s="4" t="s">
        <v>32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33" customHeight="1" thickBot="1">
      <c r="A2" s="43"/>
      <c r="B2" s="84" t="s">
        <v>35</v>
      </c>
      <c r="C2" s="85"/>
      <c r="D2" s="86"/>
      <c r="E2" s="37"/>
      <c r="F2" s="37"/>
      <c r="G2" s="37"/>
      <c r="H2" s="37"/>
      <c r="I2" s="44"/>
      <c r="K2" s="4" t="str">
        <f>CONCATENATE(D4,D19)</f>
        <v>Белый720</v>
      </c>
      <c r="M2" s="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1.75" thickBot="1">
      <c r="A3" s="43"/>
      <c r="B3" s="45"/>
      <c r="C3" s="46"/>
      <c r="D3" s="47"/>
      <c r="E3" s="37"/>
      <c r="F3" s="37"/>
      <c r="G3" s="37"/>
      <c r="H3" s="37"/>
      <c r="I3" s="44"/>
      <c r="M3" s="1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9.5" thickBot="1">
      <c r="A4" s="43"/>
      <c r="B4" s="48" t="s">
        <v>16</v>
      </c>
      <c r="C4" s="49"/>
      <c r="D4" s="78" t="s">
        <v>3</v>
      </c>
      <c r="E4" s="50" t="s">
        <v>59</v>
      </c>
      <c r="F4" s="37"/>
      <c r="G4" s="37"/>
      <c r="H4" s="37"/>
      <c r="I4" s="44"/>
      <c r="K4" s="4" t="s">
        <v>37</v>
      </c>
      <c r="M4" s="1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9.5" thickBot="1">
      <c r="A5" s="43"/>
      <c r="B5" s="51"/>
      <c r="C5" s="52"/>
      <c r="D5" s="53"/>
      <c r="E5" s="37"/>
      <c r="F5" s="37"/>
      <c r="G5" s="37"/>
      <c r="H5" s="37"/>
      <c r="I5" s="44"/>
      <c r="K5" s="4">
        <f>D8+D9</f>
        <v>720</v>
      </c>
      <c r="M5" s="1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32.450000000000003" customHeight="1" thickBot="1">
      <c r="A6" s="43"/>
      <c r="B6" s="54" t="s">
        <v>36</v>
      </c>
      <c r="C6" s="55"/>
      <c r="D6" s="79">
        <v>800</v>
      </c>
      <c r="E6" s="56" t="s">
        <v>57</v>
      </c>
      <c r="F6" s="37"/>
      <c r="G6" s="37"/>
      <c r="H6" s="37"/>
      <c r="I6" s="44"/>
      <c r="M6" s="1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9.5" thickBot="1">
      <c r="A7" s="43"/>
      <c r="B7" s="57"/>
      <c r="C7" s="58"/>
      <c r="D7" s="59"/>
      <c r="E7" s="37"/>
      <c r="F7" s="37"/>
      <c r="G7" s="37"/>
      <c r="H7" s="37"/>
      <c r="I7" s="44"/>
      <c r="L7" s="4" t="s">
        <v>43</v>
      </c>
      <c r="M7" s="12">
        <v>1240601100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22.15" customHeight="1" thickBot="1">
      <c r="A8" s="43"/>
      <c r="B8" s="60" t="s">
        <v>39</v>
      </c>
      <c r="C8" s="61" t="s">
        <v>40</v>
      </c>
      <c r="D8" s="79">
        <v>360</v>
      </c>
      <c r="E8" s="89" t="s">
        <v>58</v>
      </c>
      <c r="F8" s="37"/>
      <c r="G8" s="37"/>
      <c r="H8" s="37"/>
      <c r="I8" s="44"/>
      <c r="L8" s="4" t="s">
        <v>44</v>
      </c>
      <c r="M8" s="13">
        <v>1240601300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22.15" customHeight="1" thickBot="1">
      <c r="A9" s="43"/>
      <c r="B9" s="62"/>
      <c r="C9" s="61" t="s">
        <v>41</v>
      </c>
      <c r="D9" s="79">
        <v>360</v>
      </c>
      <c r="E9" s="89"/>
      <c r="F9" s="37"/>
      <c r="G9" s="37"/>
      <c r="H9" s="37"/>
      <c r="I9" s="44"/>
      <c r="L9" s="4" t="s">
        <v>45</v>
      </c>
      <c r="M9" s="12">
        <v>1240602100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9.5" thickBot="1">
      <c r="A10" s="43"/>
      <c r="B10" s="63"/>
      <c r="C10" s="64"/>
      <c r="D10" s="65"/>
      <c r="E10" s="37"/>
      <c r="F10" s="37"/>
      <c r="G10" s="37"/>
      <c r="H10" s="37"/>
      <c r="I10" s="44"/>
      <c r="L10" s="4" t="s">
        <v>46</v>
      </c>
      <c r="M10" s="13">
        <v>1240602300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9.5" thickBot="1">
      <c r="A11" s="43"/>
      <c r="B11" s="48" t="s">
        <v>17</v>
      </c>
      <c r="C11" s="49"/>
      <c r="D11" s="78" t="s">
        <v>0</v>
      </c>
      <c r="E11" s="37"/>
      <c r="F11" s="37"/>
      <c r="G11" s="37"/>
      <c r="H11" s="37"/>
      <c r="I11" s="44"/>
      <c r="L11" s="4" t="s">
        <v>47</v>
      </c>
      <c r="M11" s="12">
        <v>1240603100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9.5" thickBot="1">
      <c r="A12" s="43"/>
      <c r="B12" s="66"/>
      <c r="C12" s="67"/>
      <c r="D12" s="68"/>
      <c r="E12" s="37"/>
      <c r="F12" s="37"/>
      <c r="G12" s="37"/>
      <c r="H12" s="37"/>
      <c r="I12" s="44"/>
      <c r="L12" s="4" t="s">
        <v>48</v>
      </c>
      <c r="M12" s="13">
        <v>1240603300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9.5" thickBot="1">
      <c r="A13" s="43"/>
      <c r="B13" s="48" t="s">
        <v>20</v>
      </c>
      <c r="C13" s="49"/>
      <c r="D13" s="78">
        <v>18</v>
      </c>
      <c r="E13" s="37"/>
      <c r="F13" s="37"/>
      <c r="G13" s="37"/>
      <c r="H13" s="37"/>
      <c r="I13" s="44"/>
      <c r="L13" s="4" t="s">
        <v>49</v>
      </c>
      <c r="M13" s="12">
        <v>1240604100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9.5" thickBot="1">
      <c r="A14" s="43"/>
      <c r="B14" s="66"/>
      <c r="C14" s="67"/>
      <c r="D14" s="68"/>
      <c r="E14" s="37"/>
      <c r="F14" s="37"/>
      <c r="G14" s="37"/>
      <c r="H14" s="37"/>
      <c r="I14" s="44"/>
      <c r="L14" s="4" t="s">
        <v>50</v>
      </c>
      <c r="M14" s="13">
        <v>1240604300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5" customHeight="1" thickBot="1">
      <c r="A15" s="43"/>
      <c r="B15" s="48" t="s">
        <v>21</v>
      </c>
      <c r="C15" s="49"/>
      <c r="D15" s="78">
        <v>0.1</v>
      </c>
      <c r="E15" s="37"/>
      <c r="F15" s="37"/>
      <c r="G15" s="37"/>
      <c r="H15" s="37"/>
      <c r="I15" s="44"/>
      <c r="L15" s="4" t="s">
        <v>51</v>
      </c>
      <c r="M15" s="12">
        <v>1240605100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9.5" thickBot="1">
      <c r="A16" s="43"/>
      <c r="B16" s="66"/>
      <c r="C16" s="67"/>
      <c r="D16" s="68"/>
      <c r="E16" s="37"/>
      <c r="F16" s="37"/>
      <c r="G16" s="37"/>
      <c r="H16" s="37"/>
      <c r="I16" s="44"/>
      <c r="L16" s="4" t="s">
        <v>52</v>
      </c>
      <c r="M16" s="13">
        <v>1240605300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9.5" thickBot="1">
      <c r="A17" s="43"/>
      <c r="B17" s="69" t="s">
        <v>22</v>
      </c>
      <c r="C17" s="70"/>
      <c r="D17" s="16">
        <f>(($D$6/1000)*($K$5/1000)*(IF($D$11="дсп",700,800))*($D$13/1000)+$D$15)</f>
        <v>8.3943999999999974</v>
      </c>
      <c r="E17" s="37"/>
      <c r="F17" s="37"/>
      <c r="G17" s="37"/>
      <c r="H17" s="37"/>
      <c r="I17" s="44"/>
      <c r="L17" s="4" t="s">
        <v>53</v>
      </c>
      <c r="M17" s="12">
        <v>1240606100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9.5" thickBot="1">
      <c r="A18" s="43"/>
      <c r="B18" s="66"/>
      <c r="C18" s="67"/>
      <c r="D18" s="68"/>
      <c r="E18" s="37"/>
      <c r="F18" s="37"/>
      <c r="G18" s="37"/>
      <c r="H18" s="37"/>
      <c r="I18" s="44"/>
      <c r="L18" s="4" t="s">
        <v>54</v>
      </c>
      <c r="M18" s="13">
        <v>1240606300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9.5" thickBot="1">
      <c r="A19" s="43"/>
      <c r="B19" s="71" t="s">
        <v>42</v>
      </c>
      <c r="C19" s="72"/>
      <c r="D19" s="16" t="str">
        <f>IF(AND(K5&gt;540,K5&lt;920),IF(AND(K5&gt;539,K5&lt;580),"550",IF(AND(K5&gt;579,K5&lt;640),"600",IF(AND(K5&gt;639,K5&lt;700),"650",IF(AND(K5&gt;699,K5&lt;780),"720",IF(AND(K5&gt;779,K5&lt;840),"800","865"))))),"Ошибка")</f>
        <v>720</v>
      </c>
      <c r="E19" s="37"/>
      <c r="F19" s="37"/>
      <c r="G19" s="37"/>
      <c r="H19" s="37"/>
      <c r="I19" s="4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9.5" thickBot="1">
      <c r="A20" s="43"/>
      <c r="B20" s="66"/>
      <c r="C20" s="67"/>
      <c r="D20" s="68"/>
      <c r="E20" s="37"/>
      <c r="F20" s="37"/>
      <c r="G20" s="37"/>
      <c r="H20" s="37"/>
      <c r="I20" s="44"/>
      <c r="L20" s="4" t="s">
        <v>11</v>
      </c>
      <c r="M20" s="12">
        <v>1249902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8.600000000000001" customHeight="1" thickBot="1">
      <c r="A21" s="43"/>
      <c r="B21" s="69" t="s">
        <v>38</v>
      </c>
      <c r="C21" s="70"/>
      <c r="D21" s="16" t="str">
        <f>IF(OR(AND(D17&gt;2.2,D17&lt;21,K5&gt;539,K5&lt;581),AND(D17&gt;3,D17&lt;18.5,K5&gt;579,K5&lt;641),AND(D17&gt;4,D17&lt;15.5,K5&gt;639,K5&lt;701),AND(D17&gt;3,D17&lt;14,K5&gt;699,K5&lt;781),AND(D17&gt;4,D17&lt;12,K5&gt;779,K5&lt;841),AND(D17&gt;3,D17&lt;10,K5&gt;839,K5&lt;921)),IF(OR(AND(D17&gt;2.2,D17&lt;5,K5&gt;539,K5&lt;581),AND(D17&gt;3,D17&lt;5,K5&gt;579,K5&lt;641)),"А1",IF(OR(AND(D17&gt;5,D17&lt;7.5,K5&gt;539,K5&lt;581),AND(D17&gt;5.8,D17&lt;6.5,K5&gt;579,K5&lt;641),AND(D17&gt;4.4,D17&lt;5.5,K5&gt;639,K5&lt;701),AND(D17&gt;3.2,D17&lt;5,K5&gt;699,K5&lt;781)),"В1",IF(OR(AND(D17&gt;7.5,D17&lt;9.5,K5&gt;539,K5&lt;581),AND(D17&gt;6.5,D17&lt;8.5,K5&gt;579,K5&lt;641),AND(D17&gt;5.5,D17&lt;7.5,K5&gt;639,K5&lt;701),AND(D17&gt;5,D17&lt;6.5,K5&gt;699,K5&lt;781),AND(D17&gt;4,D17&lt;5,K5&gt;779,K5&lt;841),AND(D17&gt;3,D17&lt;5,K5&gt;839,K5&lt;921)),"С1",IF(OR(AND(D17&gt;9.5,D17&lt;13,K5&gt;539,K5&lt;581),AND(D17&gt;8.5,D17&lt;13,K5&gt;579,K5&lt;641),AND(D17&gt;7.5,D17&lt;1.6,K5&gt;639,K5&lt;701),AND(D17&gt;6.5,D17&lt;9.5,K5&gt;699,K5&lt;781),AND(D17&gt;5,D17&lt;7.5,K5&gt;779,K5&lt;841),AND(D17&gt;5,D17&lt;6.5,K5&gt;839,K5&lt;921)),"D1","Е1")))),"Ошибка")</f>
        <v>D1</v>
      </c>
      <c r="E21" s="50" t="str">
        <f>IF(D21="Ошибка","Что-то не так, проверьте ввод данных"," ")</f>
        <v xml:space="preserve"> </v>
      </c>
      <c r="F21" s="37"/>
      <c r="G21" s="37"/>
      <c r="H21" s="37"/>
      <c r="I21" s="44"/>
      <c r="L21" s="4" t="s">
        <v>12</v>
      </c>
      <c r="M21" s="13">
        <v>1249903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9.5" thickBot="1">
      <c r="A22" s="43"/>
      <c r="B22" s="66"/>
      <c r="C22" s="67"/>
      <c r="D22" s="68"/>
      <c r="E22" s="37"/>
      <c r="F22" s="37"/>
      <c r="G22" s="37"/>
      <c r="H22" s="37"/>
      <c r="I22" s="44"/>
      <c r="L22" s="4" t="s">
        <v>13</v>
      </c>
      <c r="M22" s="12">
        <v>1249904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22.9" customHeight="1" thickBot="1">
      <c r="A23" s="43"/>
      <c r="B23" s="87" t="s">
        <v>62</v>
      </c>
      <c r="C23" s="73" t="s">
        <v>55</v>
      </c>
      <c r="D23" s="80">
        <f>VLOOKUP(K2,L2:M18,2,0)</f>
        <v>1240604100</v>
      </c>
      <c r="E23" s="37"/>
      <c r="F23" s="37"/>
      <c r="G23" s="37"/>
      <c r="H23" s="37"/>
      <c r="I23" s="44"/>
      <c r="L23" s="4" t="s">
        <v>9</v>
      </c>
      <c r="M23" s="13">
        <v>1249905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22.15" customHeight="1" thickBot="1">
      <c r="A24" s="43"/>
      <c r="B24" s="88"/>
      <c r="C24" s="74" t="s">
        <v>56</v>
      </c>
      <c r="D24" s="81">
        <f>VLOOKUP(D21,L20:M24,2,0)</f>
        <v>1249905</v>
      </c>
      <c r="E24" s="37"/>
      <c r="F24" s="37"/>
      <c r="G24" s="37"/>
      <c r="H24" s="37"/>
      <c r="I24" s="44"/>
      <c r="L24" s="4" t="s">
        <v>14</v>
      </c>
      <c r="M24" s="12">
        <v>1249917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>
      <c r="A25" s="43"/>
      <c r="B25" s="37"/>
      <c r="C25" s="37"/>
      <c r="D25" s="37"/>
      <c r="E25" s="37"/>
      <c r="F25" s="37"/>
      <c r="G25" s="37"/>
      <c r="H25" s="37"/>
      <c r="I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>
      <c r="A26" s="43"/>
      <c r="B26" s="37"/>
      <c r="C26" s="37"/>
      <c r="D26" s="37"/>
      <c r="E26" s="37"/>
      <c r="F26" s="37"/>
      <c r="G26" s="37"/>
      <c r="H26" s="37"/>
      <c r="I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>
      <c r="A27" s="43"/>
      <c r="B27" s="37"/>
      <c r="C27" s="37"/>
      <c r="D27" s="37"/>
      <c r="E27" s="37"/>
      <c r="F27" s="37"/>
      <c r="G27" s="37"/>
      <c r="H27" s="37"/>
      <c r="I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>
      <c r="A28" s="43"/>
      <c r="B28" s="37"/>
      <c r="C28" s="37"/>
      <c r="D28" s="37"/>
      <c r="E28" s="37"/>
      <c r="F28" s="37"/>
      <c r="G28" s="37"/>
      <c r="H28" s="37"/>
      <c r="I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>
      <c r="A29" s="43"/>
      <c r="B29" s="37"/>
      <c r="C29" s="37"/>
      <c r="D29" s="37"/>
      <c r="E29" s="37"/>
      <c r="F29" s="37"/>
      <c r="G29" s="37"/>
      <c r="H29" s="37"/>
      <c r="I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>
      <c r="A30" s="43"/>
      <c r="B30" s="37"/>
      <c r="C30" s="37"/>
      <c r="D30" s="37"/>
      <c r="E30" s="37"/>
      <c r="F30" s="37"/>
      <c r="G30" s="37"/>
      <c r="H30" s="37"/>
      <c r="I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5.75" thickBot="1">
      <c r="A31" s="75"/>
      <c r="B31" s="76"/>
      <c r="C31" s="76"/>
      <c r="D31" s="76"/>
      <c r="E31" s="76"/>
      <c r="F31" s="76"/>
      <c r="G31" s="76"/>
      <c r="H31" s="76"/>
      <c r="I31" s="7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>
      <c r="A32" s="7"/>
      <c r="B32" s="3"/>
      <c r="C32" s="3"/>
      <c r="D32" s="3"/>
      <c r="E32" s="3"/>
      <c r="F32" s="3"/>
      <c r="G32" s="3"/>
      <c r="H32" s="3"/>
      <c r="I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>
      <c r="A33" s="7"/>
      <c r="B33" s="3"/>
      <c r="C33" s="3"/>
      <c r="D33" s="3"/>
      <c r="E33" s="3"/>
      <c r="F33" s="3"/>
      <c r="G33" s="3"/>
      <c r="H33" s="3"/>
      <c r="I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>
      <c r="A34" s="7"/>
      <c r="B34" s="3"/>
      <c r="C34" s="3"/>
      <c r="D34" s="3"/>
      <c r="E34" s="3"/>
      <c r="F34" s="3"/>
      <c r="G34" s="3"/>
      <c r="H34" s="3"/>
      <c r="I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>
      <c r="A35" s="7"/>
      <c r="B35" s="3"/>
      <c r="C35" s="3"/>
      <c r="D35" s="3"/>
      <c r="E35" s="3"/>
      <c r="F35" s="3"/>
      <c r="G35" s="3"/>
      <c r="H35" s="3"/>
      <c r="I35" s="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>
      <c r="A36" s="7"/>
      <c r="B36" s="3"/>
      <c r="C36" s="3"/>
      <c r="D36" s="3"/>
      <c r="E36" s="3"/>
      <c r="F36" s="3"/>
      <c r="G36" s="3"/>
      <c r="H36" s="3"/>
      <c r="I36" s="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>
      <c r="A37" s="7"/>
      <c r="B37" s="3"/>
      <c r="C37" s="3"/>
      <c r="D37" s="3"/>
      <c r="E37" s="3"/>
      <c r="F37" s="3"/>
      <c r="G37" s="3"/>
      <c r="H37" s="3"/>
      <c r="I37" s="3"/>
    </row>
    <row r="38" spans="1:46">
      <c r="A38" s="7"/>
      <c r="B38" s="3"/>
      <c r="C38" s="3"/>
      <c r="D38" s="3"/>
      <c r="E38" s="3"/>
      <c r="F38" s="3"/>
      <c r="G38" s="3"/>
      <c r="H38" s="3"/>
      <c r="I38" s="3"/>
    </row>
    <row r="39" spans="1:46">
      <c r="B39" s="3"/>
      <c r="C39" s="3"/>
      <c r="D39" s="3"/>
      <c r="E39" s="3"/>
      <c r="F39" s="3"/>
      <c r="G39" s="3"/>
      <c r="H39" s="3"/>
      <c r="I39" s="3"/>
    </row>
    <row r="40" spans="1:46">
      <c r="B40" s="3"/>
      <c r="C40" s="3"/>
      <c r="D40" s="3"/>
      <c r="E40" s="3"/>
      <c r="F40" s="3"/>
      <c r="G40" s="3"/>
      <c r="H40" s="3"/>
      <c r="I40" s="3"/>
    </row>
    <row r="41" spans="1:46">
      <c r="B41" s="3"/>
      <c r="C41" s="3"/>
      <c r="D41" s="3"/>
      <c r="E41" s="3"/>
      <c r="F41" s="3"/>
      <c r="G41" s="3"/>
      <c r="H41" s="3"/>
      <c r="I41" s="3"/>
    </row>
    <row r="42" spans="1:46">
      <c r="B42" s="3"/>
      <c r="C42" s="3"/>
      <c r="D42" s="3"/>
      <c r="E42" s="3"/>
      <c r="F42" s="3"/>
      <c r="G42" s="3"/>
      <c r="H42" s="3"/>
      <c r="I42" s="3"/>
    </row>
    <row r="43" spans="1:46">
      <c r="B43" s="3"/>
      <c r="C43" s="3"/>
      <c r="D43" s="3"/>
      <c r="E43" s="3"/>
      <c r="F43" s="3"/>
      <c r="G43" s="3"/>
      <c r="H43" s="3"/>
      <c r="I43" s="3"/>
    </row>
    <row r="44" spans="1:46">
      <c r="B44" s="3"/>
      <c r="C44" s="3"/>
      <c r="D44" s="3"/>
      <c r="E44" s="3"/>
      <c r="F44" s="3"/>
      <c r="G44" s="3"/>
      <c r="H44" s="3"/>
      <c r="I44" s="3"/>
    </row>
    <row r="45" spans="1:46">
      <c r="B45" s="3"/>
      <c r="C45" s="3"/>
      <c r="D45" s="3"/>
      <c r="E45" s="3"/>
      <c r="F45" s="3"/>
      <c r="G45" s="3"/>
      <c r="H45" s="3"/>
      <c r="I45" s="3"/>
    </row>
    <row r="46" spans="1:46">
      <c r="B46" s="3"/>
      <c r="C46" s="3"/>
      <c r="D46" s="3"/>
      <c r="E46" s="3"/>
      <c r="F46" s="3"/>
      <c r="G46" s="3"/>
      <c r="H46" s="3"/>
      <c r="I46" s="3"/>
    </row>
    <row r="47" spans="1:46">
      <c r="B47" s="3"/>
      <c r="C47" s="3"/>
      <c r="D47" s="3"/>
      <c r="E47" s="3"/>
      <c r="F47" s="3"/>
      <c r="G47" s="3"/>
      <c r="H47" s="3"/>
      <c r="I47" s="3"/>
    </row>
    <row r="48" spans="1:46">
      <c r="B48" s="3"/>
      <c r="C48" s="3"/>
      <c r="D48" s="3"/>
      <c r="E48" s="3"/>
      <c r="F48" s="3"/>
      <c r="G48" s="3"/>
      <c r="H48" s="3"/>
      <c r="I48" s="3"/>
    </row>
    <row r="49" spans="2:9">
      <c r="B49" s="3"/>
      <c r="C49" s="3"/>
      <c r="D49" s="3"/>
      <c r="E49" s="3"/>
      <c r="F49" s="3"/>
      <c r="G49" s="3"/>
      <c r="H49" s="3"/>
      <c r="I49" s="3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  <row r="53" spans="2:9">
      <c r="B53" s="3"/>
      <c r="C53" s="3"/>
      <c r="D53" s="3"/>
      <c r="E53" s="3"/>
      <c r="F53" s="3"/>
      <c r="G53" s="3"/>
      <c r="H53" s="3"/>
      <c r="I53" s="3"/>
    </row>
    <row r="54" spans="2:9">
      <c r="B54" s="3"/>
      <c r="C54" s="3"/>
      <c r="D54" s="3"/>
      <c r="E54" s="3"/>
      <c r="F54" s="3"/>
      <c r="G54" s="3"/>
      <c r="H54" s="3"/>
      <c r="I54" s="3"/>
    </row>
    <row r="55" spans="2:9">
      <c r="B55" s="3"/>
      <c r="C55" s="3"/>
      <c r="D55" s="3"/>
      <c r="E55" s="3"/>
      <c r="F55" s="3"/>
      <c r="G55" s="3"/>
      <c r="H55" s="3"/>
      <c r="I55" s="3"/>
    </row>
    <row r="56" spans="2:9">
      <c r="B56" s="3"/>
      <c r="C56" s="3"/>
      <c r="D56" s="3"/>
      <c r="E56" s="3"/>
      <c r="F56" s="3"/>
      <c r="G56" s="3"/>
      <c r="H56" s="3"/>
      <c r="I56" s="3"/>
    </row>
    <row r="57" spans="2:9">
      <c r="B57" s="3"/>
      <c r="C57" s="3"/>
      <c r="D57" s="3"/>
      <c r="E57" s="3"/>
      <c r="F57" s="3"/>
      <c r="G57" s="3"/>
      <c r="H57" s="3"/>
      <c r="I57" s="3"/>
    </row>
    <row r="58" spans="2:9">
      <c r="B58" s="3"/>
      <c r="C58" s="3"/>
      <c r="D58" s="3"/>
      <c r="E58" s="3"/>
      <c r="F58" s="3"/>
      <c r="G58" s="3"/>
      <c r="H58" s="3"/>
      <c r="I58" s="3"/>
    </row>
    <row r="59" spans="2:9">
      <c r="B59" s="3"/>
      <c r="C59" s="3"/>
      <c r="D59" s="3"/>
      <c r="E59" s="3"/>
      <c r="F59" s="3"/>
      <c r="G59" s="3"/>
      <c r="H59" s="3"/>
      <c r="I59" s="3"/>
    </row>
    <row r="60" spans="2:9">
      <c r="B60" s="3"/>
      <c r="C60" s="3"/>
      <c r="D60" s="3"/>
      <c r="E60" s="3"/>
      <c r="F60" s="3"/>
      <c r="G60" s="3"/>
      <c r="H60" s="3"/>
      <c r="I60" s="3"/>
    </row>
    <row r="61" spans="2:9">
      <c r="B61" s="3"/>
      <c r="C61" s="3"/>
      <c r="D61" s="3"/>
      <c r="E61" s="3"/>
      <c r="F61" s="3"/>
      <c r="G61" s="3"/>
      <c r="H61" s="3"/>
      <c r="I61" s="3"/>
    </row>
    <row r="62" spans="2:9">
      <c r="B62" s="3"/>
      <c r="C62" s="3"/>
      <c r="D62" s="3"/>
      <c r="E62" s="3"/>
      <c r="F62" s="3"/>
      <c r="G62" s="3"/>
      <c r="H62" s="3"/>
      <c r="I62" s="3"/>
    </row>
    <row r="63" spans="2:9">
      <c r="B63" s="3"/>
      <c r="C63" s="3"/>
      <c r="D63" s="3"/>
      <c r="E63" s="3"/>
      <c r="F63" s="3"/>
      <c r="G63" s="3"/>
      <c r="H63" s="3"/>
      <c r="I63" s="3"/>
    </row>
    <row r="64" spans="2:9">
      <c r="B64" s="3"/>
      <c r="C64" s="3"/>
      <c r="D64" s="3"/>
      <c r="E64" s="3"/>
      <c r="F64" s="3"/>
      <c r="G64" s="3"/>
      <c r="H64" s="3"/>
      <c r="I64" s="3"/>
    </row>
    <row r="65" spans="2:9">
      <c r="B65" s="3"/>
      <c r="C65" s="3"/>
      <c r="D65" s="3"/>
      <c r="E65" s="3"/>
      <c r="F65" s="3"/>
      <c r="G65" s="3"/>
      <c r="H65" s="3"/>
      <c r="I65" s="3"/>
    </row>
    <row r="66" spans="2:9">
      <c r="B66" s="3"/>
      <c r="C66" s="3"/>
      <c r="D66" s="3"/>
      <c r="E66" s="3"/>
      <c r="F66" s="3"/>
      <c r="G66" s="3"/>
      <c r="H66" s="3"/>
      <c r="I66" s="3"/>
    </row>
    <row r="67" spans="2:9">
      <c r="B67" s="3"/>
      <c r="C67" s="3"/>
      <c r="D67" s="3"/>
      <c r="E67" s="3"/>
      <c r="F67" s="3"/>
      <c r="G67" s="3"/>
      <c r="H67" s="3"/>
      <c r="I67" s="3"/>
    </row>
    <row r="68" spans="2:9">
      <c r="B68" s="3"/>
      <c r="C68" s="3"/>
      <c r="D68" s="3"/>
      <c r="E68" s="3"/>
      <c r="F68" s="3"/>
      <c r="G68" s="3"/>
      <c r="H68" s="3"/>
      <c r="I68" s="3"/>
    </row>
    <row r="69" spans="2:9">
      <c r="B69" s="3"/>
      <c r="C69" s="3"/>
      <c r="D69" s="3"/>
      <c r="E69" s="3"/>
      <c r="F69" s="3"/>
      <c r="G69" s="3"/>
      <c r="H69" s="3"/>
      <c r="I69" s="3"/>
    </row>
    <row r="70" spans="2:9">
      <c r="B70" s="3"/>
      <c r="C70" s="3"/>
      <c r="D70" s="3"/>
      <c r="E70" s="3"/>
      <c r="F70" s="3"/>
      <c r="G70" s="3"/>
      <c r="H70" s="3"/>
      <c r="I70" s="3"/>
    </row>
    <row r="71" spans="2:9">
      <c r="B71" s="3"/>
      <c r="C71" s="3"/>
      <c r="D71" s="3"/>
      <c r="E71" s="3"/>
      <c r="F71" s="3"/>
      <c r="G71" s="3"/>
      <c r="H71" s="3"/>
      <c r="I71" s="3"/>
    </row>
    <row r="72" spans="2:9">
      <c r="B72" s="3"/>
      <c r="C72" s="3"/>
      <c r="D72" s="3"/>
      <c r="E72" s="3"/>
      <c r="F72" s="3"/>
      <c r="G72" s="3"/>
      <c r="H72" s="3"/>
      <c r="I72" s="3"/>
    </row>
    <row r="73" spans="2:9">
      <c r="B73" s="3"/>
      <c r="C73" s="3"/>
      <c r="D73" s="3"/>
      <c r="E73" s="3"/>
      <c r="F73" s="3"/>
      <c r="G73" s="3"/>
      <c r="H73" s="3"/>
      <c r="I73" s="3"/>
    </row>
    <row r="74" spans="2:9">
      <c r="B74" s="3"/>
      <c r="C74" s="3"/>
      <c r="D74" s="3"/>
      <c r="E74" s="3"/>
      <c r="F74" s="3"/>
      <c r="G74" s="3"/>
      <c r="H74" s="3"/>
      <c r="I74" s="3"/>
    </row>
    <row r="75" spans="2:9">
      <c r="B75" s="3"/>
      <c r="C75" s="3"/>
      <c r="D75" s="3"/>
      <c r="E75" s="3"/>
      <c r="F75" s="3"/>
      <c r="G75" s="3"/>
      <c r="H75" s="3"/>
      <c r="I75" s="3"/>
    </row>
    <row r="76" spans="2:9">
      <c r="B76" s="3"/>
      <c r="C76" s="3"/>
      <c r="D76" s="3"/>
      <c r="E76" s="3"/>
      <c r="F76" s="3"/>
      <c r="G76" s="3"/>
      <c r="H76" s="3"/>
      <c r="I76" s="3"/>
    </row>
    <row r="77" spans="2:9">
      <c r="B77" s="3"/>
      <c r="C77" s="3"/>
      <c r="D77" s="3"/>
      <c r="E77" s="3"/>
      <c r="F77" s="3"/>
      <c r="G77" s="3"/>
      <c r="H77" s="3"/>
      <c r="I77" s="3"/>
    </row>
    <row r="78" spans="2:9">
      <c r="B78" s="3"/>
      <c r="C78" s="3"/>
      <c r="D78" s="3"/>
      <c r="E78" s="3"/>
      <c r="F78" s="3"/>
      <c r="G78" s="3"/>
      <c r="H78" s="3"/>
      <c r="I78" s="3"/>
    </row>
    <row r="79" spans="2:9">
      <c r="B79" s="3"/>
      <c r="C79" s="3"/>
      <c r="D79" s="3"/>
      <c r="E79" s="3"/>
      <c r="F79" s="3"/>
      <c r="G79" s="3"/>
      <c r="H79" s="3"/>
      <c r="I79" s="3"/>
    </row>
    <row r="80" spans="2:9">
      <c r="B80" s="3"/>
      <c r="C80" s="3"/>
      <c r="D80" s="3"/>
      <c r="E80" s="3"/>
      <c r="F80" s="3"/>
      <c r="G80" s="3"/>
      <c r="H80" s="3"/>
      <c r="I80" s="3"/>
    </row>
    <row r="81" spans="2:9">
      <c r="B81" s="3"/>
      <c r="C81" s="3"/>
      <c r="D81" s="3"/>
      <c r="E81" s="3"/>
      <c r="F81" s="3"/>
      <c r="G81" s="3"/>
      <c r="H81" s="3"/>
      <c r="I81" s="3"/>
    </row>
    <row r="82" spans="2:9">
      <c r="B82" s="3"/>
      <c r="C82" s="3"/>
      <c r="D82" s="3"/>
      <c r="E82" s="3"/>
      <c r="F82" s="3"/>
      <c r="G82" s="3"/>
      <c r="H82" s="3"/>
      <c r="I82" s="3"/>
    </row>
    <row r="83" spans="2:9">
      <c r="B83" s="3"/>
      <c r="C83" s="3"/>
      <c r="D83" s="3"/>
      <c r="E83" s="3"/>
      <c r="F83" s="3"/>
      <c r="G83" s="3"/>
      <c r="H83" s="3"/>
      <c r="I83" s="3"/>
    </row>
    <row r="84" spans="2:9">
      <c r="B84" s="3"/>
      <c r="C84" s="3"/>
      <c r="D84" s="3"/>
      <c r="E84" s="3"/>
      <c r="F84" s="3"/>
      <c r="G84" s="3"/>
      <c r="H84" s="3"/>
      <c r="I84" s="3"/>
    </row>
    <row r="85" spans="2:9">
      <c r="B85" s="3"/>
      <c r="C85" s="3"/>
      <c r="D85" s="3"/>
      <c r="E85" s="3"/>
      <c r="F85" s="3"/>
      <c r="G85" s="3"/>
      <c r="H85" s="3"/>
      <c r="I85" s="3"/>
    </row>
    <row r="86" spans="2:9">
      <c r="B86" s="3"/>
      <c r="C86" s="3"/>
      <c r="D86" s="3"/>
      <c r="E86" s="3"/>
      <c r="F86" s="3"/>
      <c r="G86" s="3"/>
      <c r="H86" s="3"/>
      <c r="I86" s="3"/>
    </row>
    <row r="87" spans="2:9">
      <c r="B87" s="3"/>
      <c r="C87" s="3"/>
      <c r="D87" s="3"/>
      <c r="E87" s="3"/>
      <c r="F87" s="3"/>
      <c r="G87" s="3"/>
      <c r="H87" s="3"/>
      <c r="I87" s="3"/>
    </row>
    <row r="88" spans="2:9">
      <c r="B88" s="3"/>
      <c r="C88" s="3"/>
      <c r="D88" s="3"/>
      <c r="E88" s="3"/>
      <c r="F88" s="3"/>
      <c r="G88" s="3"/>
      <c r="H88" s="3"/>
      <c r="I88" s="3"/>
    </row>
    <row r="89" spans="2:9">
      <c r="B89" s="3"/>
      <c r="C89" s="3"/>
      <c r="D89" s="3"/>
      <c r="E89" s="3"/>
      <c r="F89" s="3"/>
      <c r="G89" s="3"/>
      <c r="H89" s="3"/>
      <c r="I89" s="3"/>
    </row>
    <row r="90" spans="2:9">
      <c r="B90" s="3"/>
      <c r="C90" s="3"/>
      <c r="D90" s="3"/>
      <c r="E90" s="3"/>
      <c r="F90" s="3"/>
      <c r="G90" s="3"/>
      <c r="H90" s="3"/>
      <c r="I90" s="3"/>
    </row>
    <row r="91" spans="2:9">
      <c r="B91" s="3"/>
      <c r="C91" s="3"/>
      <c r="D91" s="3"/>
      <c r="E91" s="3"/>
      <c r="F91" s="3"/>
      <c r="G91" s="3"/>
      <c r="H91" s="3"/>
      <c r="I91" s="3"/>
    </row>
    <row r="92" spans="2:9">
      <c r="B92" s="3"/>
      <c r="C92" s="3"/>
      <c r="D92" s="3"/>
      <c r="E92" s="3"/>
      <c r="F92" s="3"/>
      <c r="G92" s="3"/>
      <c r="H92" s="3"/>
      <c r="I92" s="3"/>
    </row>
    <row r="93" spans="2:9">
      <c r="B93" s="3"/>
      <c r="C93" s="3"/>
      <c r="D93" s="3"/>
      <c r="E93" s="3"/>
      <c r="F93" s="3"/>
      <c r="G93" s="3"/>
      <c r="H93" s="3"/>
      <c r="I93" s="3"/>
    </row>
  </sheetData>
  <sheetProtection password="F54D" sheet="1" objects="1" scenarios="1" selectLockedCells="1"/>
  <mergeCells count="3">
    <mergeCell ref="B2:D2"/>
    <mergeCell ref="B23:B24"/>
    <mergeCell ref="E8:E9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Лист2!$B$4:$B$11</xm:f>
          </x14:formula1>
          <xm:sqref>D13</xm:sqref>
        </x14:dataValidation>
        <x14:dataValidation type="list" allowBlank="1" showInputMessage="1" showErrorMessage="1">
          <x14:formula1>
            <xm:f>Лист2!$C$4:$C$5</xm:f>
          </x14:formula1>
          <xm:sqref>D11</xm:sqref>
        </x14:dataValidation>
        <x14:dataValidation type="list" allowBlank="1" showInputMessage="1" showErrorMessage="1">
          <x14:formula1>
            <xm:f>Лист2!$G$3:$G$4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B1" sqref="B1:J1048576"/>
    </sheetView>
  </sheetViews>
  <sheetFormatPr defaultRowHeight="15"/>
  <cols>
    <col min="2" max="3" width="0" hidden="1" customWidth="1"/>
    <col min="4" max="4" width="12.5703125" hidden="1" customWidth="1"/>
    <col min="5" max="10" width="0" hidden="1" customWidth="1"/>
  </cols>
  <sheetData>
    <row r="3" spans="2:9">
      <c r="D3" t="s">
        <v>2</v>
      </c>
      <c r="F3" t="s">
        <v>3</v>
      </c>
      <c r="G3" t="s">
        <v>3</v>
      </c>
      <c r="H3" t="s">
        <v>6</v>
      </c>
      <c r="I3" t="s">
        <v>6</v>
      </c>
    </row>
    <row r="4" spans="2:9">
      <c r="B4">
        <v>16</v>
      </c>
      <c r="C4" t="s">
        <v>0</v>
      </c>
      <c r="D4">
        <v>8000</v>
      </c>
      <c r="F4" t="s">
        <v>4</v>
      </c>
      <c r="G4" t="s">
        <v>4</v>
      </c>
      <c r="H4" t="s">
        <v>7</v>
      </c>
      <c r="I4" t="s">
        <v>7</v>
      </c>
    </row>
    <row r="5" spans="2:9">
      <c r="B5">
        <v>18</v>
      </c>
      <c r="C5" t="s">
        <v>1</v>
      </c>
      <c r="D5">
        <v>7000</v>
      </c>
      <c r="F5" t="s">
        <v>5</v>
      </c>
      <c r="H5" t="s">
        <v>8</v>
      </c>
      <c r="I5" t="s">
        <v>8</v>
      </c>
    </row>
    <row r="6" spans="2:9">
      <c r="B6">
        <v>19</v>
      </c>
      <c r="H6" t="s">
        <v>9</v>
      </c>
    </row>
    <row r="7" spans="2:9">
      <c r="B7">
        <v>20</v>
      </c>
      <c r="H7" t="s">
        <v>10</v>
      </c>
    </row>
    <row r="8" spans="2:9">
      <c r="B8">
        <v>22</v>
      </c>
    </row>
    <row r="9" spans="2:9">
      <c r="B9">
        <v>23</v>
      </c>
    </row>
    <row r="10" spans="2:9">
      <c r="B10">
        <v>24</v>
      </c>
    </row>
    <row r="11" spans="2:9">
      <c r="B11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D-Lite</vt:lpstr>
      <vt:lpstr>Multilift (Duolift)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Chugunnikov</dc:creator>
  <cp:lastModifiedBy>Vladimir Troshin</cp:lastModifiedBy>
  <cp:lastPrinted>2018-12-12T14:02:17Z</cp:lastPrinted>
  <dcterms:created xsi:type="dcterms:W3CDTF">2018-12-12T12:16:27Z</dcterms:created>
  <dcterms:modified xsi:type="dcterms:W3CDTF">2021-12-28T10:11:38Z</dcterms:modified>
</cp:coreProperties>
</file>